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80dcf406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76f78d38f9a4c6a"/>
    <x:sheet xmlns:r="http://schemas.openxmlformats.org/officeDocument/2006/relationships" name="Monthly Input" sheetId="2" r:id="R1ae0ee73a3ba4338"/>
    <x:sheet xmlns:r="http://schemas.openxmlformats.org/officeDocument/2006/relationships" name="Dashboard" sheetId="3" r:id="R9e63f77f15074222"/>
    <x:sheet xmlns:r="http://schemas.openxmlformats.org/officeDocument/2006/relationships" name="Checks" sheetId="4" r:id="Rcbd1575d2b4a4b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"/>
    <x:numFmt numFmtId="202" formatCode="0.0;[Red](0.0);-"/>
    <x:numFmt numFmtId="203" formatCode="0.0%"/>
  </x:numFmts>
  <x:fonts count="20">
    <x:font>
      <x:sz val="11"/>
      <x:name val="Carlito"/>
    </x:font>
    <x:font>
      <x:b/>
      <x:sz val="20"/>
      <x:color rgb="FFFFFFFF"/>
      <x:name val="Carlito"/>
    </x:font>
    <x:font>
      <x:sz val="10"/>
      <x:color rgb="FFC7D8ED"/>
      <x:name val="Carlito"/>
    </x:font>
    <x:font>
      <x:b/>
      <x:sz val="11"/>
      <x:color rgb="FF0969E8"/>
      <x:name val="Carlito"/>
    </x:font>
    <x:font>
      <x:b/>
      <x:sz val="12"/>
      <x:color rgb="FF0969E8"/>
      <x:name val="Carlito"/>
    </x:font>
    <x:font>
      <x:sz val="11"/>
      <x:color rgb="FF0B1D38"/>
      <x:name val="Carlito"/>
    </x:font>
    <x:font>
      <x:b/>
      <x:sz val="11"/>
      <x:color rgb="FFFFFFFF"/>
      <x:name val="Carlito"/>
    </x:font>
    <x:font>
      <x:sz val="10"/>
      <x:color rgb="FF0B1D38"/>
      <x:name val="Carlito"/>
    </x:font>
    <x:font>
      <x:i/>
      <x:sz val="10"/>
      <x:color rgb="FF7A5412"/>
      <x:name val="Carlito"/>
    </x:font>
    <x:font>
      <x:i/>
      <x:sz val="10"/>
      <x:color rgb="FF0969E8"/>
      <x:name val="Carlito"/>
    </x:font>
    <x:font>
      <x:b/>
      <x:sz val="9"/>
      <x:color rgb="FFFFFFFF"/>
      <x:name val="Carlito"/>
    </x:font>
    <x:font>
      <x:sz val="10"/>
      <x:color rgb="FF005BD7"/>
      <x:name val="Carlito"/>
    </x:font>
    <x:font>
      <x:b/>
      <x:sz val="10"/>
      <x:color rgb="FF5F6D82"/>
      <x:name val="Carlito"/>
    </x:font>
    <x:font>
      <x:i/>
      <x:sz val="9"/>
      <x:color rgb="FF5F6D82"/>
      <x:name val="Carlito"/>
    </x:font>
    <x:font>
      <x:b/>
      <x:sz val="9"/>
      <x:color rgb="FF5F6D82"/>
      <x:name val="Carlito"/>
    </x:font>
    <x:font>
      <x:b/>
      <x:sz val="20"/>
      <x:color rgb="FF0B1D38"/>
      <x:name val="Carlito"/>
    </x:font>
    <x:font>
      <x:sz val="9"/>
      <x:color rgb="FF0B1D38"/>
      <x:name val="Carlito"/>
    </x:font>
    <x:font>
      <x:b/>
      <x:sz val="9"/>
      <x:color rgb="FF0969E8"/>
      <x:name val="Carlito"/>
    </x:font>
    <x:font>
      <x:i/>
      <x:sz val="10"/>
      <x:color rgb="FF5F6D82"/>
      <x:name val="Carlito"/>
    </x:font>
    <x:font>
      <x:b/>
      <x:sz val="12"/>
      <x:color rgb="FF0B1D3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71D3D"/>
      </x:patternFill>
    </x:fill>
    <x:fill>
      <x:patternFill patternType="solid">
        <x:fgColor rgb="FFEDF4FF"/>
      </x:patternFill>
    </x:fill>
    <x:fill>
      <x:patternFill patternType="solid">
        <x:fgColor rgb="FFFFF7E8"/>
      </x:patternFill>
    </x:fill>
    <x:fill>
      <x:patternFill patternType="solid">
        <x:fgColor rgb="FFEAF3FF"/>
      </x:patternFill>
    </x:fill>
    <x:fill>
      <x:patternFill patternType="solid">
        <x:fgColor rgb="FFFFFFFF"/>
      </x:patternFill>
    </x:fill>
    <x:fill>
      <x:patternFill patternType="solid">
        <x:fgColor rgb="FFF8FAFD"/>
      </x:patternFill>
    </x:fill>
    <x:fill>
      <x:patternFill patternType="solid">
        <x:fgColor rgb="FFFFFDF7"/>
      </x:patternFill>
    </x:fill>
  </x:fills>
  <x:borders count="30">
    <x:border/>
    <x:border>
      <x:bottom style="thin">
        <x:color rgb="FFDDE6F1"/>
      </x:bottom>
    </x:border>
    <x:border>
      <x:left style="thin">
        <x:color rgb="FFE9C77E"/>
      </x:left>
      <x:top style="thin">
        <x:color rgb="FFE9C77E"/>
      </x:top>
    </x:border>
    <x:border>
      <x:top style="thin">
        <x:color rgb="FFE9C77E"/>
      </x:top>
    </x:border>
    <x:border>
      <x:right style="thin">
        <x:color rgb="FFE9C77E"/>
      </x:right>
      <x:top style="thin">
        <x:color rgb="FFE9C77E"/>
      </x:top>
    </x:border>
    <x:border>
      <x:left style="thin">
        <x:color rgb="FFE9C77E"/>
      </x:left>
    </x:border>
    <x:border>
      <x:right style="thin">
        <x:color rgb="FFE9C77E"/>
      </x:right>
    </x:border>
    <x:border>
      <x:left style="thin">
        <x:color rgb="FFE9C77E"/>
      </x:left>
      <x:bottom style="thin">
        <x:color rgb="FFE9C77E"/>
      </x:bottom>
    </x:border>
    <x:border>
      <x:bottom style="thin">
        <x:color rgb="FFE9C77E"/>
      </x:bottom>
    </x:border>
    <x:border>
      <x:right style="thin">
        <x:color rgb="FFE9C77E"/>
      </x:right>
      <x:bottom style="thin">
        <x:color rgb="FFE9C77E"/>
      </x:bottom>
    </x:border>
    <x:border>
      <x:left style="thin">
        <x:color rgb="FFB8D2F5"/>
      </x:left>
      <x:top style="thin">
        <x:color rgb="FFB8D2F5"/>
      </x:top>
      <x:bottom style="thin">
        <x:color rgb="FFB8D2F5"/>
      </x:bottom>
    </x:border>
    <x:border>
      <x:top style="thin">
        <x:color rgb="FFB8D2F5"/>
      </x:top>
      <x:bottom style="thin">
        <x:color rgb="FFB8D2F5"/>
      </x:bottom>
    </x:border>
    <x:border>
      <x:right style="thin">
        <x:color rgb="FFB8D2F5"/>
      </x:right>
      <x:top style="thin">
        <x:color rgb="FFB8D2F5"/>
      </x:top>
      <x:bottom style="thin">
        <x:color rgb="FFB8D2F5"/>
      </x:bottom>
    </x:border>
    <x:border>
      <x:left style="thin">
        <x:color rgb="FFDDE6F1"/>
      </x:left>
      <x:top style="thin">
        <x:color rgb="FFDDE6F1"/>
      </x:top>
    </x:border>
    <x:border>
      <x:top style="thin">
        <x:color rgb="FFDDE6F1"/>
      </x:top>
    </x:border>
    <x:border>
      <x:right style="thin">
        <x:color rgb="FFDDE6F1"/>
      </x:right>
      <x:top style="thin">
        <x:color rgb="FFDDE6F1"/>
      </x:top>
    </x:border>
    <x:border>
      <x:left style="thin">
        <x:color rgb="FFDDE6F1"/>
      </x:left>
    </x:border>
    <x:border>
      <x:right style="thin">
        <x:color rgb="FFDDE6F1"/>
      </x:right>
    </x:border>
    <x:border>
      <x:left style="thin">
        <x:color rgb="FFDDE6F1"/>
      </x:left>
      <x:bottom style="thin">
        <x:color rgb="FFDDE6F1"/>
      </x:bottom>
    </x:border>
    <x:border>
      <x:right style="thin">
        <x:color rgb="FFDDE6F1"/>
      </x:right>
      <x:bottom style="thin">
        <x:color rgb="FFDDE6F1"/>
      </x:bottom>
    </x:border>
    <x:border>
      <x:left style="thin">
        <x:color rgb="FFE8D9AF"/>
      </x:left>
      <x:top style="thin">
        <x:color rgb="FFE8D9AF"/>
      </x:top>
    </x:border>
    <x:border>
      <x:top style="thin">
        <x:color rgb="FFE8D9AF"/>
      </x:top>
    </x:border>
    <x:border>
      <x:right style="thin">
        <x:color rgb="FFE8D9AF"/>
      </x:right>
      <x:top style="thin">
        <x:color rgb="FFE8D9AF"/>
      </x:top>
    </x:border>
    <x:border>
      <x:left style="thin">
        <x:color rgb="FFE8D9AF"/>
      </x:left>
    </x:border>
    <x:border>
      <x:right style="thin">
        <x:color rgb="FFE8D9AF"/>
      </x:right>
    </x:border>
    <x:border>
      <x:left style="thin">
        <x:color rgb="FFE8D9AF"/>
      </x:left>
      <x:bottom style="thin">
        <x:color rgb="FFE8D9AF"/>
      </x:bottom>
    </x:border>
    <x:border>
      <x:bottom style="thin">
        <x:color rgb="FFE8D9AF"/>
      </x:bottom>
    </x:border>
    <x:border>
      <x:right style="thin">
        <x:color rgb="FFE8D9AF"/>
      </x:right>
      <x:bottom style="thin">
        <x:color rgb="FFE8D9AF"/>
      </x:bottom>
    </x:border>
    <x:border>
      <x:left style="thin">
        <x:color rgb="FFDDE6F1"/>
      </x:left>
      <x:top style="thin">
        <x:color rgb="FFDDE6F1"/>
      </x:top>
      <x:bottom style="thin">
        <x:color rgb="FFDDE6F1"/>
      </x:bottom>
    </x:border>
    <x:border>
      <x:right style="thin">
        <x:color rgb="FFDDE6F1"/>
      </x:right>
      <x:top style="thin">
        <x:color rgb="FFDDE6F1"/>
      </x:top>
      <x:bottom style="thin">
        <x:color rgb="FFDDE6F1"/>
      </x:bottom>
    </x:border>
  </x:borders>
  <x:cellStyleXfs count="1">
    <x:xf numFmtId="0" fontId="0" fillId="0" borderId="0"/>
  </x:cellStyleXfs>
  <x:cellXfs count="20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2" xfId="0" applyNumberFormat="1" applyFont="1" applyFill="1" applyBorder="1"/>
    <x:xf numFmtId="0" fontId="8" fillId="4" borderId="3" xfId="0" applyNumberFormat="1" applyFont="1" applyFill="1" applyBorder="1"/>
    <x:xf numFmtId="0" fontId="8" fillId="4" borderId="4" xfId="0" applyNumberFormat="1" applyFont="1" applyFill="1" applyBorder="1"/>
    <x:xf numFmtId="0" fontId="8" fillId="4" borderId="5" xfId="0" applyNumberFormat="1" applyFont="1" applyFill="1" applyBorder="1"/>
    <x:xf numFmtId="0" fontId="8" fillId="4" borderId="6" xfId="0" applyNumberFormat="1" applyFont="1" applyFill="1" applyBorder="1"/>
    <x:xf numFmtId="0" fontId="8" fillId="4" borderId="7" xfId="0" applyNumberFormat="1" applyFont="1" applyFill="1" applyBorder="1"/>
    <x:xf numFmtId="0" fontId="8" fillId="4" borderId="8" xfId="0" applyNumberFormat="1" applyFont="1" applyFill="1" applyBorder="1"/>
    <x:xf numFmtId="0" fontId="8" fillId="4" borderId="9" xfId="0" applyNumberFormat="1" applyFont="1" applyFill="1" applyBorder="1"/>
    <x:xf numFmtId="0" fontId="8" fillId="4" borderId="2" xfId="0" applyNumberFormat="1" applyFont="1" applyFill="1" applyBorder="1" applyAlignment="1">
      <x:alignment wrapText="1"/>
    </x:xf>
    <x:xf numFmtId="0" fontId="8" fillId="4" borderId="3" xfId="0" applyNumberFormat="1" applyFont="1" applyFill="1" applyBorder="1" applyAlignment="1">
      <x:alignment wrapText="1"/>
    </x:xf>
    <x:xf numFmtId="0" fontId="8" fillId="4" borderId="4" xfId="0" applyNumberFormat="1" applyFont="1" applyFill="1" applyBorder="1" applyAlignment="1">
      <x:alignment wrapText="1"/>
    </x:xf>
    <x:xf numFmtId="0" fontId="8" fillId="4" borderId="5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8" fillId="4" borderId="6" xfId="0" applyNumberFormat="1" applyFont="1" applyFill="1" applyBorder="1" applyAlignment="1">
      <x:alignment wrapText="1"/>
    </x:xf>
    <x:xf numFmtId="0" fontId="8" fillId="4" borderId="7" xfId="0" applyNumberFormat="1" applyFont="1" applyFill="1" applyBorder="1" applyAlignment="1">
      <x:alignment wrapText="1"/>
    </x:xf>
    <x:xf numFmtId="0" fontId="8" fillId="4" borderId="8" xfId="0" applyNumberFormat="1" applyFont="1" applyFill="1" applyBorder="1" applyAlignment="1">
      <x:alignment wrapText="1"/>
    </x:xf>
    <x:xf numFmtId="0" fontId="8" fillId="4" borderId="9" xfId="0" applyNumberFormat="1" applyFont="1" applyFill="1" applyBorder="1" applyAlignment="1">
      <x:alignment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6" xfId="0" applyNumberFormat="1" applyFont="1" applyFill="1" applyBorder="1" applyAlignment="1">
      <x:alignment vertical="center" wrapText="1"/>
    </x:xf>
    <x:xf numFmtId="0" fontId="8" fillId="4" borderId="7" xfId="0" applyNumberFormat="1" applyFont="1" applyFill="1" applyBorder="1" applyAlignment="1">
      <x:alignment vertical="center" wrapText="1"/>
    </x:xf>
    <x:xf numFmtId="0" fontId="8" fillId="4" borderId="8" xfId="0" applyNumberFormat="1" applyFont="1" applyFill="1" applyBorder="1" applyAlignment="1">
      <x:alignment vertical="center" wrapText="1"/>
    </x:xf>
    <x:xf numFmtId="0" fontId="8" fillId="4" borderId="9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200" fontId="11" fillId="6" borderId="0" xfId="0" applyNumberFormat="1" applyFont="1" applyFill="1" applyBorder="1"/>
    <x:xf numFmtId="200" fontId="11" fillId="6" borderId="1" xfId="0" applyNumberFormat="1" applyFont="1" applyFill="1" applyBorder="1"/>
    <x:xf numFmtId="201" fontId="11" fillId="6" borderId="0" xfId="0" applyNumberFormat="1" applyFont="1" applyFill="1" applyBorder="1"/>
    <x:xf numFmtId="201" fontId="11" fillId="6" borderId="1" xfId="0" applyNumberFormat="1" applyFont="1" applyFill="1" applyBorder="1"/>
    <x:xf numFmtId="202" fontId="7" fillId="7" borderId="0" xfId="0" applyNumberFormat="1" applyFont="1" applyFill="1" applyBorder="1"/>
    <x:xf numFmtId="202" fontId="7" fillId="7" borderId="1" xfId="0" applyNumberFormat="1" applyFont="1" applyFill="1" applyBorder="1"/>
    <x:xf numFmtId="203" fontId="7" fillId="7" borderId="0" xfId="0" applyNumberFormat="1" applyFont="1" applyFill="1" applyBorder="1"/>
    <x:xf numFmtId="203" fontId="7" fillId="7" borderId="1" xfId="0" applyNumberFormat="1" applyFont="1" applyFill="1" applyBorder="1"/>
    <x:xf numFmtId="200" fontId="7" fillId="7" borderId="0" xfId="0" applyNumberFormat="1" applyFont="1" applyFill="1" applyBorder="1"/>
    <x:xf numFmtId="200" fontId="7" fillId="7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center"/>
    </x:xf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3" fillId="3" borderId="10" xfId="0" applyNumberFormat="1" applyFont="1" applyFill="1" applyBorder="1" applyAlignment="1">
      <x:alignment horizontal="center"/>
    </x:xf>
    <x:xf numFmtId="0" fontId="3" fillId="3" borderId="11" xfId="0" applyNumberFormat="1" applyFont="1" applyFill="1" applyBorder="1" applyAlignment="1">
      <x:alignment horizontal="center"/>
    </x:xf>
    <x:xf numFmtId="0" fontId="3" fillId="3" borderId="12" xfId="0" applyNumberFormat="1" applyFont="1" applyFill="1" applyBorder="1" applyAlignment="1">
      <x:alignment horizontal="center"/>
    </x:xf>
    <x:xf numFmtId="0" fontId="3" fillId="3" borderId="10" xfId="0" applyNumberFormat="1" applyFont="1" applyFill="1" applyBorder="1" applyAlignment="1">
      <x:alignment horizontal="center" vertical="center"/>
    </x:xf>
    <x:xf numFmtId="0" fontId="3" fillId="3" borderId="11" xfId="0" applyNumberFormat="1" applyFont="1" applyFill="1" applyBorder="1" applyAlignment="1">
      <x:alignment horizontal="center" vertical="center"/>
    </x:xf>
    <x:xf numFmtId="0" fontId="3" fillId="3" borderId="12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/>
    <x:xf numFmtId="0" fontId="14" fillId="6" borderId="13" xfId="0" applyNumberFormat="1" applyFont="1" applyFill="1" applyBorder="1"/>
    <x:xf numFmtId="0" fontId="14" fillId="6" borderId="14" xfId="0" applyNumberFormat="1" applyFont="1" applyFill="1" applyBorder="1"/>
    <x:xf numFmtId="0" fontId="14" fillId="6" borderId="15" xfId="0" applyNumberFormat="1" applyFont="1" applyFill="1" applyBorder="1"/>
    <x:xf numFmtId="0" fontId="14" fillId="6" borderId="13" xfId="0" applyNumberFormat="1" applyFont="1" applyFill="1" applyBorder="1" applyAlignment="1">
      <x:alignment horizontal="left"/>
    </x:xf>
    <x:xf numFmtId="0" fontId="14" fillId="6" borderId="14" xfId="0" applyNumberFormat="1" applyFont="1" applyFill="1" applyBorder="1" applyAlignment="1">
      <x:alignment horizontal="left"/>
    </x:xf>
    <x:xf numFmtId="0" fontId="14" fillId="6" borderId="15" xfId="0" applyNumberFormat="1" applyFont="1" applyFill="1" applyBorder="1" applyAlignment="1">
      <x:alignment horizontal="left"/>
    </x:xf>
    <x:xf numFmtId="0" fontId="14" fillId="6" borderId="13" xfId="0" applyNumberFormat="1" applyFont="1" applyFill="1" applyBorder="1" applyAlignment="1">
      <x:alignment horizontal="left" vertical="center"/>
    </x:xf>
    <x:xf numFmtId="0" fontId="14" fillId="6" borderId="14" xfId="0" applyNumberFormat="1" applyFont="1" applyFill="1" applyBorder="1" applyAlignment="1">
      <x:alignment horizontal="left" vertical="center"/>
    </x:xf>
    <x:xf numFmtId="0" fontId="14" fillId="6" borderId="15" xfId="0" applyNumberFormat="1" applyFont="1" applyFill="1" applyBorder="1" applyAlignment="1">
      <x:alignment horizontal="left" vertical="center"/>
    </x:xf>
    <x:xf numFmtId="0" fontId="15" fillId="6" borderId="0" xfId="0" applyNumberFormat="1" applyFont="1" applyFill="1" applyBorder="1"/>
    <x:xf numFmtId="0" fontId="15" fillId="6" borderId="16" xfId="0" applyNumberFormat="1" applyFont="1" applyFill="1" applyBorder="1"/>
    <x:xf numFmtId="0" fontId="15" fillId="6" borderId="17" xfId="0" applyNumberFormat="1" applyFont="1" applyFill="1" applyBorder="1"/>
    <x:xf numFmtId="0" fontId="15" fillId="6" borderId="18" xfId="0" applyNumberFormat="1" applyFont="1" applyFill="1" applyBorder="1"/>
    <x:xf numFmtId="0" fontId="15" fillId="6" borderId="1" xfId="0" applyNumberFormat="1" applyFont="1" applyFill="1" applyBorder="1"/>
    <x:xf numFmtId="0" fontId="15" fillId="6" borderId="19" xfId="0" applyNumberFormat="1" applyFont="1" applyFill="1" applyBorder="1"/>
    <x:xf numFmtId="200" fontId="15" fillId="6" borderId="16" xfId="0" applyNumberFormat="1" applyFont="1" applyFill="1" applyBorder="1"/>
    <x:xf numFmtId="200" fontId="15" fillId="6" borderId="0" xfId="0" applyNumberFormat="1" applyFont="1" applyFill="1" applyBorder="1"/>
    <x:xf numFmtId="200" fontId="15" fillId="6" borderId="17" xfId="0" applyNumberFormat="1" applyFont="1" applyFill="1" applyBorder="1"/>
    <x:xf numFmtId="200" fontId="15" fillId="6" borderId="18" xfId="0" applyNumberFormat="1" applyFont="1" applyFill="1" applyBorder="1"/>
    <x:xf numFmtId="200" fontId="15" fillId="6" borderId="1" xfId="0" applyNumberFormat="1" applyFont="1" applyFill="1" applyBorder="1"/>
    <x:xf numFmtId="200" fontId="15" fillId="6" borderId="19" xfId="0" applyNumberFormat="1" applyFont="1" applyFill="1" applyBorder="1"/>
    <x:xf numFmtId="200" fontId="15" fillId="6" borderId="16" xfId="0" applyNumberFormat="1" applyFont="1" applyFill="1" applyBorder="1" applyAlignment="1">
      <x:alignment horizontal="left"/>
    </x:xf>
    <x:xf numFmtId="200" fontId="15" fillId="6" borderId="0" xfId="0" applyNumberFormat="1" applyFont="1" applyFill="1" applyBorder="1" applyAlignment="1">
      <x:alignment horizontal="left"/>
    </x:xf>
    <x:xf numFmtId="200" fontId="15" fillId="6" borderId="17" xfId="0" applyNumberFormat="1" applyFont="1" applyFill="1" applyBorder="1" applyAlignment="1">
      <x:alignment horizontal="left"/>
    </x:xf>
    <x:xf numFmtId="200" fontId="15" fillId="6" borderId="18" xfId="0" applyNumberFormat="1" applyFont="1" applyFill="1" applyBorder="1" applyAlignment="1">
      <x:alignment horizontal="left"/>
    </x:xf>
    <x:xf numFmtId="200" fontId="15" fillId="6" borderId="1" xfId="0" applyNumberFormat="1" applyFont="1" applyFill="1" applyBorder="1" applyAlignment="1">
      <x:alignment horizontal="left"/>
    </x:xf>
    <x:xf numFmtId="200" fontId="15" fillId="6" borderId="19" xfId="0" applyNumberFormat="1" applyFont="1" applyFill="1" applyBorder="1" applyAlignment="1">
      <x:alignment horizontal="left"/>
    </x:xf>
    <x:xf numFmtId="200" fontId="15" fillId="6" borderId="16" xfId="0" applyNumberFormat="1" applyFont="1" applyFill="1" applyBorder="1" applyAlignment="1">
      <x:alignment horizontal="left" vertical="center"/>
    </x:xf>
    <x:xf numFmtId="200" fontId="15" fillId="6" borderId="0" xfId="0" applyNumberFormat="1" applyFont="1" applyFill="1" applyBorder="1" applyAlignment="1">
      <x:alignment horizontal="left" vertical="center"/>
    </x:xf>
    <x:xf numFmtId="200" fontId="15" fillId="6" borderId="17" xfId="0" applyNumberFormat="1" applyFont="1" applyFill="1" applyBorder="1" applyAlignment="1">
      <x:alignment horizontal="left" vertical="center"/>
    </x:xf>
    <x:xf numFmtId="200" fontId="15" fillId="6" borderId="18" xfId="0" applyNumberFormat="1" applyFont="1" applyFill="1" applyBorder="1" applyAlignment="1">
      <x:alignment horizontal="left" vertical="center"/>
    </x:xf>
    <x:xf numFmtId="200" fontId="15" fillId="6" borderId="1" xfId="0" applyNumberFormat="1" applyFont="1" applyFill="1" applyBorder="1" applyAlignment="1">
      <x:alignment horizontal="left" vertical="center"/>
    </x:xf>
    <x:xf numFmtId="200" fontId="15" fillId="6" borderId="19" xfId="0" applyNumberFormat="1" applyFont="1" applyFill="1" applyBorder="1" applyAlignment="1">
      <x:alignment horizontal="left" vertical="center"/>
    </x:xf>
    <x:xf numFmtId="203" fontId="15" fillId="6" borderId="16" xfId="0" applyNumberFormat="1" applyFont="1" applyFill="1" applyBorder="1"/>
    <x:xf numFmtId="203" fontId="15" fillId="6" borderId="0" xfId="0" applyNumberFormat="1" applyFont="1" applyFill="1" applyBorder="1"/>
    <x:xf numFmtId="203" fontId="15" fillId="6" borderId="17" xfId="0" applyNumberFormat="1" applyFont="1" applyFill="1" applyBorder="1"/>
    <x:xf numFmtId="203" fontId="15" fillId="6" borderId="18" xfId="0" applyNumberFormat="1" applyFont="1" applyFill="1" applyBorder="1"/>
    <x:xf numFmtId="203" fontId="15" fillId="6" borderId="1" xfId="0" applyNumberFormat="1" applyFont="1" applyFill="1" applyBorder="1"/>
    <x:xf numFmtId="203" fontId="15" fillId="6" borderId="19" xfId="0" applyNumberFormat="1" applyFont="1" applyFill="1" applyBorder="1"/>
    <x:xf numFmtId="203" fontId="15" fillId="6" borderId="16" xfId="0" applyNumberFormat="1" applyFont="1" applyFill="1" applyBorder="1" applyAlignment="1">
      <x:alignment horizontal="left"/>
    </x:xf>
    <x:xf numFmtId="203" fontId="15" fillId="6" borderId="0" xfId="0" applyNumberFormat="1" applyFont="1" applyFill="1" applyBorder="1" applyAlignment="1">
      <x:alignment horizontal="left"/>
    </x:xf>
    <x:xf numFmtId="203" fontId="15" fillId="6" borderId="17" xfId="0" applyNumberFormat="1" applyFont="1" applyFill="1" applyBorder="1" applyAlignment="1">
      <x:alignment horizontal="left"/>
    </x:xf>
    <x:xf numFmtId="203" fontId="15" fillId="6" borderId="18" xfId="0" applyNumberFormat="1" applyFont="1" applyFill="1" applyBorder="1" applyAlignment="1">
      <x:alignment horizontal="left"/>
    </x:xf>
    <x:xf numFmtId="203" fontId="15" fillId="6" borderId="1" xfId="0" applyNumberFormat="1" applyFont="1" applyFill="1" applyBorder="1" applyAlignment="1">
      <x:alignment horizontal="left"/>
    </x:xf>
    <x:xf numFmtId="203" fontId="15" fillId="6" borderId="19" xfId="0" applyNumberFormat="1" applyFont="1" applyFill="1" applyBorder="1" applyAlignment="1">
      <x:alignment horizontal="left"/>
    </x:xf>
    <x:xf numFmtId="203" fontId="15" fillId="6" borderId="16" xfId="0" applyNumberFormat="1" applyFont="1" applyFill="1" applyBorder="1" applyAlignment="1">
      <x:alignment horizontal="left" vertical="center"/>
    </x:xf>
    <x:xf numFmtId="203" fontId="15" fillId="6" borderId="0" xfId="0" applyNumberFormat="1" applyFont="1" applyFill="1" applyBorder="1" applyAlignment="1">
      <x:alignment horizontal="left" vertical="center"/>
    </x:xf>
    <x:xf numFmtId="203" fontId="15" fillId="6" borderId="17" xfId="0" applyNumberFormat="1" applyFont="1" applyFill="1" applyBorder="1" applyAlignment="1">
      <x:alignment horizontal="left" vertical="center"/>
    </x:xf>
    <x:xf numFmtId="203" fontId="15" fillId="6" borderId="18" xfId="0" applyNumberFormat="1" applyFont="1" applyFill="1" applyBorder="1" applyAlignment="1">
      <x:alignment horizontal="left" vertical="center"/>
    </x:xf>
    <x:xf numFmtId="203" fontId="15" fillId="6" borderId="1" xfId="0" applyNumberFormat="1" applyFont="1" applyFill="1" applyBorder="1" applyAlignment="1">
      <x:alignment horizontal="left" vertical="center"/>
    </x:xf>
    <x:xf numFmtId="203" fontId="15" fillId="6" borderId="19" xfId="0" applyNumberFormat="1" applyFont="1" applyFill="1" applyBorder="1" applyAlignment="1">
      <x:alignment horizontal="left" vertical="center"/>
    </x:xf>
    <x:xf numFmtId="201" fontId="15" fillId="6" borderId="16" xfId="0" applyNumberFormat="1" applyFont="1" applyFill="1" applyBorder="1"/>
    <x:xf numFmtId="201" fontId="15" fillId="6" borderId="0" xfId="0" applyNumberFormat="1" applyFont="1" applyFill="1" applyBorder="1"/>
    <x:xf numFmtId="201" fontId="15" fillId="6" borderId="17" xfId="0" applyNumberFormat="1" applyFont="1" applyFill="1" applyBorder="1"/>
    <x:xf numFmtId="201" fontId="15" fillId="6" borderId="18" xfId="0" applyNumberFormat="1" applyFont="1" applyFill="1" applyBorder="1"/>
    <x:xf numFmtId="201" fontId="15" fillId="6" borderId="1" xfId="0" applyNumberFormat="1" applyFont="1" applyFill="1" applyBorder="1"/>
    <x:xf numFmtId="201" fontId="15" fillId="6" borderId="19" xfId="0" applyNumberFormat="1" applyFont="1" applyFill="1" applyBorder="1"/>
    <x:xf numFmtId="201" fontId="15" fillId="6" borderId="16" xfId="0" applyNumberFormat="1" applyFont="1" applyFill="1" applyBorder="1" applyAlignment="1">
      <x:alignment horizontal="left"/>
    </x:xf>
    <x:xf numFmtId="201" fontId="15" fillId="6" borderId="0" xfId="0" applyNumberFormat="1" applyFont="1" applyFill="1" applyBorder="1" applyAlignment="1">
      <x:alignment horizontal="left"/>
    </x:xf>
    <x:xf numFmtId="201" fontId="15" fillId="6" borderId="17" xfId="0" applyNumberFormat="1" applyFont="1" applyFill="1" applyBorder="1" applyAlignment="1">
      <x:alignment horizontal="left"/>
    </x:xf>
    <x:xf numFmtId="201" fontId="15" fillId="6" borderId="18" xfId="0" applyNumberFormat="1" applyFont="1" applyFill="1" applyBorder="1" applyAlignment="1">
      <x:alignment horizontal="left"/>
    </x:xf>
    <x:xf numFmtId="201" fontId="15" fillId="6" borderId="1" xfId="0" applyNumberFormat="1" applyFont="1" applyFill="1" applyBorder="1" applyAlignment="1">
      <x:alignment horizontal="left"/>
    </x:xf>
    <x:xf numFmtId="201" fontId="15" fillId="6" borderId="19" xfId="0" applyNumberFormat="1" applyFont="1" applyFill="1" applyBorder="1" applyAlignment="1">
      <x:alignment horizontal="left"/>
    </x:xf>
    <x:xf numFmtId="201" fontId="15" fillId="6" borderId="16" xfId="0" applyNumberFormat="1" applyFont="1" applyFill="1" applyBorder="1" applyAlignment="1">
      <x:alignment horizontal="left" vertical="center"/>
    </x:xf>
    <x:xf numFmtId="201" fontId="15" fillId="6" borderId="0" xfId="0" applyNumberFormat="1" applyFont="1" applyFill="1" applyBorder="1" applyAlignment="1">
      <x:alignment horizontal="left" vertical="center"/>
    </x:xf>
    <x:xf numFmtId="201" fontId="15" fillId="6" borderId="17" xfId="0" applyNumberFormat="1" applyFont="1" applyFill="1" applyBorder="1" applyAlignment="1">
      <x:alignment horizontal="left" vertical="center"/>
    </x:xf>
    <x:xf numFmtId="201" fontId="15" fillId="6" borderId="18" xfId="0" applyNumberFormat="1" applyFont="1" applyFill="1" applyBorder="1" applyAlignment="1">
      <x:alignment horizontal="left" vertical="center"/>
    </x:xf>
    <x:xf numFmtId="201" fontId="15" fillId="6" borderId="1" xfId="0" applyNumberFormat="1" applyFont="1" applyFill="1" applyBorder="1" applyAlignment="1">
      <x:alignment horizontal="left" vertical="center"/>
    </x:xf>
    <x:xf numFmtId="201" fontId="15" fillId="6" borderId="19" xfId="0" applyNumberFormat="1" applyFont="1" applyFill="1" applyBorder="1" applyAlignment="1">
      <x:alignment horizontal="left" vertical="center"/>
    </x:xf>
    <x:xf numFmtId="0" fontId="16" fillId="0" borderId="0" xfId="0" applyNumberFormat="1" applyFont="1" applyFill="1" applyBorder="1"/>
    <x:xf numFmtId="0" fontId="16" fillId="0" borderId="1" xfId="0" applyNumberFormat="1" applyFont="1" applyFill="1" applyBorder="1"/>
    <x:xf numFmtId="0" fontId="16" fillId="3" borderId="0" xfId="0" applyNumberFormat="1" applyFont="1" applyFill="1" applyBorder="1"/>
    <x:xf numFmtId="0" fontId="17" fillId="3" borderId="0" xfId="0" applyNumberFormat="1" applyFont="1" applyFill="1" applyBorder="1"/>
    <x:xf numFmtId="200" fontId="16" fillId="0" borderId="0" xfId="0" applyNumberFormat="1" applyFont="1" applyFill="1" applyBorder="1"/>
    <x:xf numFmtId="200" fontId="16" fillId="0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0" fontId="0" fillId="8" borderId="0" xfId="0" applyNumberFormat="1" applyFont="1" applyFill="1" applyBorder="1"/>
    <x:xf numFmtId="0" fontId="18" fillId="8" borderId="0" xfId="0" applyNumberFormat="1" applyFont="1" applyFill="1" applyBorder="1"/>
    <x:xf numFmtId="0" fontId="18" fillId="8" borderId="20" xfId="0" applyNumberFormat="1" applyFont="1" applyFill="1" applyBorder="1"/>
    <x:xf numFmtId="0" fontId="18" fillId="8" borderId="21" xfId="0" applyNumberFormat="1" applyFont="1" applyFill="1" applyBorder="1"/>
    <x:xf numFmtId="0" fontId="18" fillId="8" borderId="22" xfId="0" applyNumberFormat="1" applyFont="1" applyFill="1" applyBorder="1"/>
    <x:xf numFmtId="0" fontId="18" fillId="8" borderId="23" xfId="0" applyNumberFormat="1" applyFont="1" applyFill="1" applyBorder="1"/>
    <x:xf numFmtId="0" fontId="18" fillId="8" borderId="24" xfId="0" applyNumberFormat="1" applyFont="1" applyFill="1" applyBorder="1"/>
    <x:xf numFmtId="0" fontId="18" fillId="8" borderId="25" xfId="0" applyNumberFormat="1" applyFont="1" applyFill="1" applyBorder="1"/>
    <x:xf numFmtId="0" fontId="18" fillId="8" borderId="26" xfId="0" applyNumberFormat="1" applyFont="1" applyFill="1" applyBorder="1"/>
    <x:xf numFmtId="0" fontId="18" fillId="8" borderId="27" xfId="0" applyNumberFormat="1" applyFont="1" applyFill="1" applyBorder="1"/>
    <x:xf numFmtId="0" fontId="18" fillId="8" borderId="20" xfId="0" applyNumberFormat="1" applyFont="1" applyFill="1" applyBorder="1" applyAlignment="1">
      <x:alignment wrapText="1"/>
    </x:xf>
    <x:xf numFmtId="0" fontId="18" fillId="8" borderId="21" xfId="0" applyNumberFormat="1" applyFont="1" applyFill="1" applyBorder="1" applyAlignment="1">
      <x:alignment wrapText="1"/>
    </x:xf>
    <x:xf numFmtId="0" fontId="18" fillId="8" borderId="22" xfId="0" applyNumberFormat="1" applyFont="1" applyFill="1" applyBorder="1" applyAlignment="1">
      <x:alignment wrapText="1"/>
    </x:xf>
    <x:xf numFmtId="0" fontId="18" fillId="8" borderId="23" xfId="0" applyNumberFormat="1" applyFont="1" applyFill="1" applyBorder="1" applyAlignment="1">
      <x:alignment wrapText="1"/>
    </x:xf>
    <x:xf numFmtId="0" fontId="18" fillId="8" borderId="0" xfId="0" applyNumberFormat="1" applyFont="1" applyFill="1" applyBorder="1" applyAlignment="1">
      <x:alignment wrapText="1"/>
    </x:xf>
    <x:xf numFmtId="0" fontId="18" fillId="8" borderId="24" xfId="0" applyNumberFormat="1" applyFont="1" applyFill="1" applyBorder="1" applyAlignment="1">
      <x:alignment wrapText="1"/>
    </x:xf>
    <x:xf numFmtId="0" fontId="18" fillId="8" borderId="25" xfId="0" applyNumberFormat="1" applyFont="1" applyFill="1" applyBorder="1" applyAlignment="1">
      <x:alignment wrapText="1"/>
    </x:xf>
    <x:xf numFmtId="0" fontId="18" fillId="8" borderId="26" xfId="0" applyNumberFormat="1" applyFont="1" applyFill="1" applyBorder="1" applyAlignment="1">
      <x:alignment wrapText="1"/>
    </x:xf>
    <x:xf numFmtId="0" fontId="18" fillId="8" borderId="27" xfId="0" applyNumberFormat="1" applyFont="1" applyFill="1" applyBorder="1" applyAlignment="1">
      <x:alignment wrapText="1"/>
    </x:xf>
    <x:xf numFmtId="0" fontId="18" fillId="8" borderId="20" xfId="0" applyNumberFormat="1" applyFont="1" applyFill="1" applyBorder="1" applyAlignment="1">
      <x:alignment vertical="top" wrapText="1"/>
    </x:xf>
    <x:xf numFmtId="0" fontId="18" fillId="8" borderId="21" xfId="0" applyNumberFormat="1" applyFont="1" applyFill="1" applyBorder="1" applyAlignment="1">
      <x:alignment vertical="top" wrapText="1"/>
    </x:xf>
    <x:xf numFmtId="0" fontId="18" fillId="8" borderId="22" xfId="0" applyNumberFormat="1" applyFont="1" applyFill="1" applyBorder="1" applyAlignment="1">
      <x:alignment vertical="top" wrapText="1"/>
    </x:xf>
    <x:xf numFmtId="0" fontId="18" fillId="8" borderId="23" xfId="0" applyNumberFormat="1" applyFont="1" applyFill="1" applyBorder="1" applyAlignment="1">
      <x:alignment vertical="top" wrapText="1"/>
    </x:xf>
    <x:xf numFmtId="0" fontId="18" fillId="8" borderId="0" xfId="0" applyNumberFormat="1" applyFont="1" applyFill="1" applyBorder="1" applyAlignment="1">
      <x:alignment vertical="top" wrapText="1"/>
    </x:xf>
    <x:xf numFmtId="0" fontId="18" fillId="8" borderId="24" xfId="0" applyNumberFormat="1" applyFont="1" applyFill="1" applyBorder="1" applyAlignment="1">
      <x:alignment vertical="top" wrapText="1"/>
    </x:xf>
    <x:xf numFmtId="0" fontId="18" fillId="8" borderId="25" xfId="0" applyNumberFormat="1" applyFont="1" applyFill="1" applyBorder="1" applyAlignment="1">
      <x:alignment vertical="top" wrapText="1"/>
    </x:xf>
    <x:xf numFmtId="0" fontId="18" fillId="8" borderId="26" xfId="0" applyNumberFormat="1" applyFont="1" applyFill="1" applyBorder="1" applyAlignment="1">
      <x:alignment vertical="top" wrapText="1"/>
    </x:xf>
    <x:xf numFmtId="0" fontId="18" fillId="8" borderId="27" xfId="0" applyNumberFormat="1" applyFont="1" applyFill="1" applyBorder="1" applyAlignment="1">
      <x:alignment vertical="top" wrapText="1"/>
    </x:xf>
    <x:xf numFmtId="0" fontId="19" fillId="3" borderId="0" xfId="0" applyNumberFormat="1" applyFont="1" applyFill="1" applyBorder="1"/>
    <x:xf numFmtId="0" fontId="19" fillId="3" borderId="28" xfId="0" applyNumberFormat="1" applyFont="1" applyFill="1" applyBorder="1"/>
    <x:xf numFmtId="0" fontId="19" fillId="3" borderId="29" xfId="0" applyNumberFormat="1" applyFont="1" applyFill="1" applyBorder="1"/>
  </x:cellXfs>
  <x:cellStyles count="1">
    <x:cellStyle name="Normal" xfId="0"/>
  </x:cellStyles>
  <x:dxfs count="12">
    <x:dxf>
      <x:font>
        <x:color rgb="FFC43A3A"/>
      </x:font>
      <x:fill>
        <x:patternFill patternType="solid">
          <x:bgColor rgb="FFFDEEEE"/>
        </x:patternFill>
      </x:fill>
    </x:dxf>
    <x:dxf>
      <x:font>
        <x:color rgb="FF16834A"/>
      </x:font>
      <x:fill>
        <x:patternFill patternType="solid">
          <x:bgColor rgb="FFEAF8F0"/>
        </x:patternFill>
      </x:fill>
    </x:dxf>
    <x:dxf>
      <x:font>
        <x:color rgb="FFC43A3A"/>
      </x:font>
      <x:fill>
        <x:patternFill patternType="solid">
          <x:bgColor rgb="FFFDEEEE"/>
        </x:patternFill>
      </x:fill>
    </x:dxf>
    <x:dxf>
      <x:font>
        <x:color rgb="FF16834A"/>
      </x:font>
      <x:fill>
        <x:patternFill patternType="solid">
          <x:bgColor rgb="FFEAF8F0"/>
        </x:patternFill>
      </x:fill>
    </x:dxf>
    <x:dxf>
      <x:font>
        <x:b/>
        <x:color rgb="FFC43A3A"/>
      </x:font>
      <x:fill>
        <x:patternFill patternType="solid">
          <x:bgColor rgb="FFFDEEEE"/>
        </x:patternFill>
      </x:fill>
    </x:dxf>
    <x:dxf>
      <x:font>
        <x:b/>
        <x:color rgb="FF16834A"/>
      </x:font>
      <x:fill>
        <x:patternFill patternType="solid">
          <x:bgColor rgb="FFEAF8F0"/>
        </x:patternFill>
      </x:fill>
    </x:dxf>
    <x:dxf>
      <x:font>
        <x:color rgb="FFC43A3A"/>
      </x:font>
      <x:fill>
        <x:patternFill patternType="solid">
          <x:bgColor rgb="FFFDEEEE"/>
        </x:patternFill>
      </x:fill>
    </x:dxf>
    <x:dxf>
      <x:font>
        <x:color rgb="FF16834A"/>
      </x:font>
      <x:fill>
        <x:patternFill patternType="solid">
          <x:bgColor rgb="FFEAF8F0"/>
        </x:patternFill>
      </x:fill>
    </x:dxf>
    <x:dxf>
      <x:font>
        <x:b/>
        <x:color rgb="FF16834A"/>
      </x:font>
      <x:fill>
        <x:patternFill patternType="solid">
          <x:bgColor rgb="FFEAF8F0"/>
        </x:patternFill>
      </x:fill>
    </x:dxf>
    <x:dxf>
      <x:font>
        <x:b/>
        <x:color rgb="FFC43A3A"/>
      </x:font>
      <x:fill>
        <x:patternFill patternType="solid">
          <x:bgColor rgb="FFFDEEEE"/>
        </x:patternFill>
      </x:fill>
    </x:dxf>
    <x:dxf>
      <x:font>
        <x:b/>
        <x:color rgb="FF16834A"/>
      </x:font>
      <x:fill>
        <x:patternFill patternType="solid">
          <x:bgColor rgb="FFEAF8F0"/>
        </x:patternFill>
      </x:fill>
    </x:dxf>
    <x:dxf>
      <x:font>
        <x:b/>
        <x:color rgb="FFC43A3A"/>
      </x:font>
      <x:fill>
        <x:patternFill patternType="solid">
          <x:bgColor rgb="FFFD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89637bdaf4ceb" /><Relationship Type="http://schemas.openxmlformats.org/officeDocument/2006/relationships/theme" Target="/xl/theme/theme1.xml" Id="R0562dc60d7ae40b4" /><Relationship Type="http://schemas.openxmlformats.org/officeDocument/2006/relationships/sharedStrings" Target="/xl/sharedStrings.xml" Id="R2628145782dd4da2" /><Relationship Type="http://schemas.openxmlformats.org/officeDocument/2006/relationships/worksheet" Target="/xl/worksheets/sheet1.xml" Id="R576f78d38f9a4c6a" /><Relationship Type="http://schemas.openxmlformats.org/officeDocument/2006/relationships/worksheet" Target="/xl/worksheets/sheet2.xml" Id="R1ae0ee73a3ba4338" /><Relationship Type="http://schemas.openxmlformats.org/officeDocument/2006/relationships/worksheet" Target="/xl/worksheets/sheet3.xml" Id="R9e63f77f15074222" /><Relationship Type="http://schemas.openxmlformats.org/officeDocument/2006/relationships/worksheet" Target="/xl/worksheets/sheet4.xml" Id="Rcbd1575d2b4a4b0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30c4257e4a497e" /><Relationship Type="http://schemas.openxmlformats.org/officeDocument/2006/relationships/chart" Target="/xl/drawings/charts/chart2.xml" Id="R4cf641e94da04a8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Revenue vs Budget (₹ lakh)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strRef>
              <c:f>'Dashboard'!$A$18:$A$29</c:f>
              <c:strCache>
                <c:ptCount val="0"/>
              </c:strCache>
            </c:strRef>
          </c:cat>
          <c:val>
            <c:numRef>
              <c:f>'Dashboard'!$B$18:$B$29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Budget</c:v>
          </c:tx>
          <c:marker>
            <c:symbol val="none"/>
          </c:marker>
          <c:cat>
            <c:strRef>
              <c:f>'Dashboard'!$A$18:$A$29</c:f>
              <c:strCache>
                <c:ptCount val="0"/>
              </c:strCache>
            </c:strRef>
          </c:cat>
          <c:val>
            <c:numRef>
              <c:f>'Dashboard'!$C$18:$C$29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Sales Funnel Snapshot (count)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Selected month</c:v>
          </c:tx>
          <c:cat>
            <c:strRef>
              <c:f>'Dashboard'!$H$18:$H$20</c:f>
              <c:strCache>
                <c:ptCount val="0"/>
              </c:strCache>
            </c:strRef>
          </c:cat>
          <c:val>
            <c:numRef>
              <c:f>'Dashboard'!$I$18:$I$20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30c4257e4a497e"/>
        </a:graphicData>
      </a:graphic>
    </xdr:graphicFrame>
    <xdr:clientData/>
  </xdr:twoCellAnchor>
  <xdr:twoCellAnchor>
    <xdr:from>
      <xdr:col>9</xdr:col>
      <xdr:colOff>0</xdr:colOff>
      <xdr:row>16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cf641e94da04a8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MISData" displayName="MonthlyMISData" ref="A5:S17" headerRowCount="1" totalsRowCount="0" totalsRowShown="0">
  <x:tableColumns count="19">
    <x:tableColumn id="1" name="Month"/>
    <x:tableColumn id="2" name="Revenue"/>
    <x:tableColumn id="3" name="Revenue Budget"/>
    <x:tableColumn id="4" name="Gross Profit"/>
    <x:tableColumn id="5" name="GP Budget"/>
    <x:tableColumn id="6" name="Operating Expense"/>
    <x:tableColumn id="7" name="Opex Budget"/>
    <x:tableColumn id="8" name="Leads"/>
    <x:tableColumn id="9" name="Opportunities"/>
    <x:tableColumn id="10" name="Won Deals"/>
    <x:tableColumn id="11" name="Headcount"/>
    <x:tableColumn id="12" name="AR Days"/>
    <x:tableColumn id="13" name="Revenue Var"/>
    <x:tableColumn id="14" name="GP Margin"/>
    <x:tableColumn id="15" name="EBITDA"/>
    <x:tableColumn id="16" name="EBITDA Budget"/>
    <x:tableColumn id="17" name="EBITDA Var"/>
    <x:tableColumn id="18" name="Win Rate"/>
    <x:tableColumn id="19" name="Revenue / F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7bd1a8fe8eb4d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0edf95a10894bf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5" hidden="0" customWidth="1"/>
    <x:col min="3" max="3" width="24" hidden="0" customWidth="1"/>
    <x:col min="4" max="4" width="2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7" customHeight="1">
      <x:c r="A1" s="3" t="str">
        <x:v>7SIG Monthly Management MIS Starter</x:v>
      </x:c>
      <x:c r="B1" s="1"/>
      <x:c r="C1" s="1"/>
      <x:c r="D1" s="1"/>
      <x:c r="E1" s="1"/>
      <x:c r="F1" s="1"/>
      <x:c r="G1" s="1"/>
      <x:c r="H1" s="1"/>
    </x:row>
    <x:row r="2" ht="27" customHeight="1">
      <x:c r="A2" s="5" t="str">
        <x:v>A practical reporting workbook for small and growing businesses | Version 1.0 | August 2026</x:v>
      </x:c>
      <x:c r="B2" s="1"/>
      <x:c r="C2" s="1"/>
      <x:c r="D2" s="1"/>
      <x:c r="E2" s="1"/>
      <x:c r="F2" s="1"/>
      <x:c r="G2" s="1"/>
      <x:c r="H2" s="1"/>
    </x:row>
    <x:row r="4">
      <x:c r="A4" s="8" t="str">
        <x:v>HOW TO USE THIS WORKBOOK</x:v>
      </x:c>
      <x:c r="B4" s="8"/>
      <x:c r="C4" s="8"/>
      <x:c r="D4" s="8"/>
      <x:c r="E4" s="8"/>
      <x:c r="F4" s="8"/>
      <x:c r="G4" s="8"/>
      <x:c r="H4" s="8"/>
    </x:row>
    <x:row r="6" ht="38" customHeight="1">
      <x:c r="A6" s="11" t="str">
        <x:v>1</x:v>
      </x:c>
      <x:c r="B6" s="16" t="str">
        <x:v>Open the Monthly Input sheet and replace the blue sample values with your monthly figures.</x:v>
      </x:c>
      <x:c r="C6" s="16"/>
      <x:c r="D6" s="16"/>
      <x:c r="E6" s="16"/>
      <x:c r="F6" s="16"/>
      <x:c r="G6" s="16"/>
      <x:c r="H6" s="16"/>
    </x:row>
    <x:row r="7" ht="38" customHeight="1">
      <x:c r="A7" s="11" t="str">
        <x:v>2</x:v>
      </x:c>
      <x:c r="B7" s="16" t="str">
        <x:v>Keep the month labels unchanged or update the Dashboard selector after adding a new reporting period.</x:v>
      </x:c>
      <x:c r="C7" s="16"/>
      <x:c r="D7" s="16"/>
      <x:c r="E7" s="16"/>
      <x:c r="F7" s="16"/>
      <x:c r="G7" s="16"/>
      <x:c r="H7" s="16"/>
    </x:row>
    <x:row r="8" ht="38" customHeight="1">
      <x:c r="A8" s="11" t="str">
        <x:v>3</x:v>
      </x:c>
      <x:c r="B8" s="16" t="str">
        <x:v>Review the Dashboard for actual vs budget performance, operating indicators and monthly trends.</x:v>
      </x:c>
      <x:c r="C8" s="16"/>
      <x:c r="D8" s="16"/>
      <x:c r="E8" s="16"/>
      <x:c r="F8" s="16"/>
      <x:c r="G8" s="16"/>
      <x:c r="H8" s="16"/>
    </x:row>
    <x:row r="9" ht="38" customHeight="1">
      <x:c r="A9" s="11" t="str">
        <x:v>4</x:v>
      </x:c>
      <x:c r="B9" s="16" t="str">
        <x:v>Read the Checks sheet before sharing the report. MODEL STATUS should show PASS.</x:v>
      </x:c>
      <x:c r="C9" s="16"/>
      <x:c r="D9" s="16"/>
      <x:c r="E9" s="16"/>
      <x:c r="F9" s="16"/>
      <x:c r="G9" s="16"/>
      <x:c r="H9" s="16"/>
    </x:row>
    <x:row r="10" ht="38" customHeight="1">
      <x:c r="A10" s="11" t="str">
        <x:v>5</x:v>
      </x:c>
      <x:c r="B10" s="17" t="str">
        <x:v>Add management commentary outside the calculation areas when explaining major variances.</x:v>
      </x:c>
      <x:c r="C10" s="17"/>
      <x:c r="D10" s="17"/>
      <x:c r="E10" s="17"/>
      <x:c r="F10" s="17"/>
      <x:c r="G10" s="17"/>
      <x:c r="H10" s="17"/>
    </x:row>
    <x:row r="12">
      <x:c r="A12" s="8" t="str">
        <x:v>WHAT THE METRICS MEAN</x:v>
      </x:c>
      <x:c r="B12" s="8"/>
      <x:c r="C12" s="8"/>
      <x:c r="D12" s="8"/>
      <x:c r="E12" s="8"/>
      <x:c r="F12" s="8"/>
      <x:c r="G12" s="8"/>
      <x:c r="H12" s="8"/>
    </x:row>
    <x:row r="14">
      <x:c r="A14" s="19" t="str">
        <x:v>Metric</x:v>
      </x:c>
      <x:c r="B14" s="19" t="str">
        <x:v>Purpose</x:v>
      </x:c>
      <x:c r="C14" s="19" t="str">
        <x:v>Formula / source</x:v>
      </x:c>
      <x:c r="D14" s="19" t="str">
        <x:v>Management question</x:v>
      </x:c>
    </x:row>
    <x:row r="15">
      <x:c r="A15" s="24" t="str">
        <x:v>Revenue</x:v>
      </x:c>
      <x:c r="B15" s="24" t="str">
        <x:v>Top-line performance</x:v>
      </x:c>
      <x:c r="C15" s="24" t="str">
        <x:v>Monthly input</x:v>
      </x:c>
      <x:c r="D15" s="24" t="str">
        <x:v>Are sales tracking to plan?</x:v>
      </x:c>
    </x:row>
    <x:row r="16">
      <x:c r="A16" s="24" t="str">
        <x:v>Gross profit margin</x:v>
      </x:c>
      <x:c r="B16" s="24" t="str">
        <x:v>Profitability before operating cost</x:v>
      </x:c>
      <x:c r="C16" s="24" t="str">
        <x:v>Gross profit ÷ Revenue</x:v>
      </x:c>
      <x:c r="D16" s="24" t="str">
        <x:v>Is growth commercially healthy?</x:v>
      </x:c>
    </x:row>
    <x:row r="17">
      <x:c r="A17" s="24" t="str">
        <x:v>EBITDA</x:v>
      </x:c>
      <x:c r="B17" s="24" t="str">
        <x:v>Operating profitability proxy</x:v>
      </x:c>
      <x:c r="C17" s="24" t="str">
        <x:v>Gross profit − Operating expense</x:v>
      </x:c>
      <x:c r="D17" s="24" t="str">
        <x:v>Is the operating model generating surplus?</x:v>
      </x:c>
    </x:row>
    <x:row r="18">
      <x:c r="A18" s="24" t="str">
        <x:v>Win rate</x:v>
      </x:c>
      <x:c r="B18" s="24" t="str">
        <x:v>Sales conversion</x:v>
      </x:c>
      <x:c r="C18" s="24" t="str">
        <x:v>Won deals ÷ Opportunities</x:v>
      </x:c>
      <x:c r="D18" s="24" t="str">
        <x:v>Are opportunities converting effectively?</x:v>
      </x:c>
    </x:row>
    <x:row r="19">
      <x:c r="A19" s="25" t="str">
        <x:v>AR days</x:v>
      </x:c>
      <x:c r="B19" s="25" t="str">
        <x:v>Collection efficiency</x:v>
      </x:c>
      <x:c r="C19" s="25" t="str">
        <x:v>Monthly input</x:v>
      </x:c>
      <x:c r="D19" s="25" t="str">
        <x:v>How quickly are customers paying?</x:v>
      </x:c>
    </x:row>
    <x:row r="22">
      <x:c r="A22" s="45" t="str">
        <x:v>Important: This starter uses illustrative sample data. Replace all blue input cells before using it for management decisions. The workbook is a reporting aid, not accounting, tax or investment advice.</x:v>
      </x:c>
      <x:c r="B22" s="46"/>
      <x:c r="C22" s="46"/>
      <x:c r="D22" s="46"/>
      <x:c r="E22" s="46"/>
      <x:c r="F22" s="46"/>
      <x:c r="G22" s="46"/>
      <x:c r="H22" s="47"/>
    </x:row>
    <x:row r="23">
      <x:c r="A23" s="48"/>
      <x:c r="B23" s="49"/>
      <x:c r="C23" s="49"/>
      <x:c r="D23" s="49"/>
      <x:c r="E23" s="49"/>
      <x:c r="F23" s="49"/>
      <x:c r="G23" s="49"/>
      <x:c r="H23" s="50"/>
    </x:row>
    <x:row r="24">
      <x:c r="A24" s="51"/>
      <x:c r="B24" s="52"/>
      <x:c r="C24" s="52"/>
      <x:c r="D24" s="52"/>
      <x:c r="E24" s="52"/>
      <x:c r="F24" s="52"/>
      <x:c r="G24" s="52"/>
      <x:c r="H24" s="53"/>
    </x:row>
  </x:sheetData>
  <x:mergeCells>
    <x:mergeCell ref="A1:H1"/>
    <x:mergeCell ref="A2:H2"/>
    <x:mergeCell ref="A4:H4"/>
    <x:mergeCell ref="B6:H6"/>
    <x:mergeCell ref="B7:H7"/>
    <x:mergeCell ref="B8:H8"/>
    <x:mergeCell ref="B9:H9"/>
    <x:mergeCell ref="B10:H10"/>
    <x:mergeCell ref="A12:H12"/>
    <x:mergeCell ref="A22:H22"/>
    <x:mergeCell ref="A23:H23"/>
    <x:mergeCell ref="A24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7" customHeight="1">
      <x:c r="A1" s="3" t="str">
        <x:v>Monthly Input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7" customHeight="1">
      <x:c r="A2" s="5" t="str">
        <x:v>Replace blue cells with actual and budget figures. Calculated columns update automatically.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4">
      <x:c r="A4" s="56" t="str">
        <x:v>Blue font = editable input | Dark text = formula | Unit for financial values: ₹ lakh</x:v>
      </x:c>
      <x:c r="B4" s="56"/>
      <x:c r="C4" s="56"/>
      <x:c r="D4" s="56"/>
      <x:c r="E4" s="56"/>
      <x:c r="F4" s="56"/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</x:row>
    <x:row r="5" ht="34" customHeight="1">
      <x:c r="A5" s="60" t="str">
        <x:v>Month</x:v>
      </x:c>
      <x:c r="B5" s="60" t="str">
        <x:v>Revenue</x:v>
      </x:c>
      <x:c r="C5" s="60" t="str">
        <x:v>Revenue Budget</x:v>
      </x:c>
      <x:c r="D5" s="60" t="str">
        <x:v>Gross Profit</x:v>
      </x:c>
      <x:c r="E5" s="60" t="str">
        <x:v>GP Budget</x:v>
      </x:c>
      <x:c r="F5" s="60" t="str">
        <x:v>Operating Expense</x:v>
      </x:c>
      <x:c r="G5" s="60" t="str">
        <x:v>Opex Budget</x:v>
      </x:c>
      <x:c r="H5" s="60" t="str">
        <x:v>Leads</x:v>
      </x:c>
      <x:c r="I5" s="60" t="str">
        <x:v>Opportunities</x:v>
      </x:c>
      <x:c r="J5" s="60" t="str">
        <x:v>Won Deals</x:v>
      </x:c>
      <x:c r="K5" s="60" t="str">
        <x:v>Headcount</x:v>
      </x:c>
      <x:c r="L5" s="60" t="str">
        <x:v>AR Days</x:v>
      </x:c>
      <x:c r="M5" s="60" t="str">
        <x:v>Revenue Var</x:v>
      </x:c>
      <x:c r="N5" s="60" t="str">
        <x:v>GP Margin</x:v>
      </x:c>
      <x:c r="O5" s="60" t="str">
        <x:v>EBITDA</x:v>
      </x:c>
      <x:c r="P5" s="60" t="str">
        <x:v>EBITDA Budget</x:v>
      </x:c>
      <x:c r="Q5" s="60" t="str">
        <x:v>EBITDA Var</x:v>
      </x:c>
      <x:c r="R5" s="60" t="str">
        <x:v>Win Rate</x:v>
      </x:c>
      <x:c r="S5" s="60" t="str">
        <x:v>Revenue / FTE</x:v>
      </x:c>
    </x:row>
    <x:row r="6">
      <x:c r="A6" s="62" t="str">
        <x:v>Jan 2026</x:v>
      </x:c>
      <x:c r="B6" s="67" t="n">
        <x:v>86</x:v>
      </x:c>
      <x:c r="C6" s="67" t="n">
        <x:v>84</x:v>
      </x:c>
      <x:c r="D6" s="67" t="n">
        <x:v>31</x:v>
      </x:c>
      <x:c r="E6" s="67" t="n">
        <x:v>30</x:v>
      </x:c>
      <x:c r="F6" s="67" t="n">
        <x:v>22</x:v>
      </x:c>
      <x:c r="G6" s="67" t="n">
        <x:v>22</x:v>
      </x:c>
      <x:c r="H6" s="69" t="n">
        <x:v>118</x:v>
      </x:c>
      <x:c r="I6" s="69" t="n">
        <x:v>42</x:v>
      </x:c>
      <x:c r="J6" s="69" t="n">
        <x:v>12</x:v>
      </x:c>
      <x:c r="K6" s="69" t="n">
        <x:v>18</x:v>
      </x:c>
      <x:c r="L6" s="69" t="n">
        <x:v>54</x:v>
      </x:c>
      <x:c r="M6" s="71" t="n">
        <x:f>B6-C6</x:f>
        <x:v>2</x:v>
      </x:c>
      <x:c r="N6" s="73" t="n">
        <x:f>IFERROR(D6/B6,0)</x:f>
        <x:v>0.36046511627906974</x:v>
      </x:c>
      <x:c r="O6" s="71" t="n">
        <x:f>D6-F6</x:f>
        <x:v>9</x:v>
      </x:c>
      <x:c r="P6" s="71" t="n">
        <x:f>E6-G6</x:f>
        <x:v>8</x:v>
      </x:c>
      <x:c r="Q6" s="71" t="n">
        <x:f>O6-P6</x:f>
        <x:v>1</x:v>
      </x:c>
      <x:c r="R6" s="73" t="n">
        <x:f>IFERROR(J6/I6,0)</x:f>
        <x:v>0.2857142857142857</x:v>
      </x:c>
      <x:c r="S6" s="75" t="n">
        <x:f>IFERROR(B6/K6,0)</x:f>
        <x:v>4.777777777777778</x:v>
      </x:c>
    </x:row>
    <x:row r="7">
      <x:c r="A7" s="62" t="str">
        <x:v>Feb 2026</x:v>
      </x:c>
      <x:c r="B7" s="67" t="n">
        <x:v>90</x:v>
      </x:c>
      <x:c r="C7" s="67" t="n">
        <x:v>88</x:v>
      </x:c>
      <x:c r="D7" s="67" t="n">
        <x:v>33</x:v>
      </x:c>
      <x:c r="E7" s="67" t="n">
        <x:v>32</x:v>
      </x:c>
      <x:c r="F7" s="67" t="n">
        <x:v>23</x:v>
      </x:c>
      <x:c r="G7" s="67" t="n">
        <x:v>23</x:v>
      </x:c>
      <x:c r="H7" s="69" t="n">
        <x:v>126</x:v>
      </x:c>
      <x:c r="I7" s="69" t="n">
        <x:v>45</x:v>
      </x:c>
      <x:c r="J7" s="69" t="n">
        <x:v>13</x:v>
      </x:c>
      <x:c r="K7" s="69" t="n">
        <x:v>18</x:v>
      </x:c>
      <x:c r="L7" s="69" t="n">
        <x:v>51</x:v>
      </x:c>
      <x:c r="M7" s="71" t="n">
        <x:f>B7-C7</x:f>
        <x:v>2</x:v>
      </x:c>
      <x:c r="N7" s="73" t="n">
        <x:f>IFERROR(D7/B7,0)</x:f>
        <x:v>0.36666666666666664</x:v>
      </x:c>
      <x:c r="O7" s="71" t="n">
        <x:f>D7-F7</x:f>
        <x:v>10</x:v>
      </x:c>
      <x:c r="P7" s="71" t="n">
        <x:f>E7-G7</x:f>
        <x:v>9</x:v>
      </x:c>
      <x:c r="Q7" s="71" t="n">
        <x:f>O7-P7</x:f>
        <x:v>1</x:v>
      </x:c>
      <x:c r="R7" s="73" t="n">
        <x:f>IFERROR(J7/I7,0)</x:f>
        <x:v>0.28888888888888886</x:v>
      </x:c>
      <x:c r="S7" s="75" t="n">
        <x:f>IFERROR(B7/K7,0)</x:f>
        <x:v>5</x:v>
      </x:c>
    </x:row>
    <x:row r="8">
      <x:c r="A8" s="62" t="str">
        <x:v>Mar 2026</x:v>
      </x:c>
      <x:c r="B8" s="67" t="n">
        <x:v>94</x:v>
      </x:c>
      <x:c r="C8" s="67" t="n">
        <x:v>92</x:v>
      </x:c>
      <x:c r="D8" s="67" t="n">
        <x:v>35</x:v>
      </x:c>
      <x:c r="E8" s="67" t="n">
        <x:v>34</x:v>
      </x:c>
      <x:c r="F8" s="67" t="n">
        <x:v>24</x:v>
      </x:c>
      <x:c r="G8" s="67" t="n">
        <x:v>24</x:v>
      </x:c>
      <x:c r="H8" s="69" t="n">
        <x:v>132</x:v>
      </x:c>
      <x:c r="I8" s="69" t="n">
        <x:v>47</x:v>
      </x:c>
      <x:c r="J8" s="69" t="n">
        <x:v>14</x:v>
      </x:c>
      <x:c r="K8" s="69" t="n">
        <x:v>19</x:v>
      </x:c>
      <x:c r="L8" s="69" t="n">
        <x:v>49</x:v>
      </x:c>
      <x:c r="M8" s="71" t="n">
        <x:f>B8-C8</x:f>
        <x:v>2</x:v>
      </x:c>
      <x:c r="N8" s="73" t="n">
        <x:f>IFERROR(D8/B8,0)</x:f>
        <x:v>0.3723404255319149</x:v>
      </x:c>
      <x:c r="O8" s="71" t="n">
        <x:f>D8-F8</x:f>
        <x:v>11</x:v>
      </x:c>
      <x:c r="P8" s="71" t="n">
        <x:f>E8-G8</x:f>
        <x:v>10</x:v>
      </x:c>
      <x:c r="Q8" s="71" t="n">
        <x:f>O8-P8</x:f>
        <x:v>1</x:v>
      </x:c>
      <x:c r="R8" s="73" t="n">
        <x:f>IFERROR(J8/I8,0)</x:f>
        <x:v>0.2978723404255319</x:v>
      </x:c>
      <x:c r="S8" s="75" t="n">
        <x:f>IFERROR(B8/K8,0)</x:f>
        <x:v>4.947368421052632</x:v>
      </x:c>
    </x:row>
    <x:row r="9">
      <x:c r="A9" s="62" t="str">
        <x:v>Apr 2026</x:v>
      </x:c>
      <x:c r="B9" s="67" t="n">
        <x:v>91</x:v>
      </x:c>
      <x:c r="C9" s="67" t="n">
        <x:v>96</x:v>
      </x:c>
      <x:c r="D9" s="67" t="n">
        <x:v>33</x:v>
      </x:c>
      <x:c r="E9" s="67" t="n">
        <x:v>35</x:v>
      </x:c>
      <x:c r="F9" s="67" t="n">
        <x:v>24</x:v>
      </x:c>
      <x:c r="G9" s="67" t="n">
        <x:v>25</x:v>
      </x:c>
      <x:c r="H9" s="69" t="n">
        <x:v>129</x:v>
      </x:c>
      <x:c r="I9" s="69" t="n">
        <x:v>46</x:v>
      </x:c>
      <x:c r="J9" s="69" t="n">
        <x:v>12</x:v>
      </x:c>
      <x:c r="K9" s="69" t="n">
        <x:v>19</x:v>
      </x:c>
      <x:c r="L9" s="69" t="n">
        <x:v>56</x:v>
      </x:c>
      <x:c r="M9" s="71" t="n">
        <x:f>B9-C9</x:f>
        <x:v>-5</x:v>
      </x:c>
      <x:c r="N9" s="73" t="n">
        <x:f>IFERROR(D9/B9,0)</x:f>
        <x:v>0.3626373626373626</x:v>
      </x:c>
      <x:c r="O9" s="71" t="n">
        <x:f>D9-F9</x:f>
        <x:v>9</x:v>
      </x:c>
      <x:c r="P9" s="71" t="n">
        <x:f>E9-G9</x:f>
        <x:v>10</x:v>
      </x:c>
      <x:c r="Q9" s="71" t="n">
        <x:f>O9-P9</x:f>
        <x:v>-1</x:v>
      </x:c>
      <x:c r="R9" s="73" t="n">
        <x:f>IFERROR(J9/I9,0)</x:f>
        <x:v>0.2608695652173913</x:v>
      </x:c>
      <x:c r="S9" s="75" t="n">
        <x:f>IFERROR(B9/K9,0)</x:f>
        <x:v>4.7894736842105265</x:v>
      </x:c>
    </x:row>
    <x:row r="10">
      <x:c r="A10" s="62" t="str">
        <x:v>May 2026</x:v>
      </x:c>
      <x:c r="B10" s="67" t="n">
        <x:v>101</x:v>
      </x:c>
      <x:c r="C10" s="67" t="n">
        <x:v>99</x:v>
      </x:c>
      <x:c r="D10" s="67" t="n">
        <x:v>38</x:v>
      </x:c>
      <x:c r="E10" s="67" t="n">
        <x:v>37</x:v>
      </x:c>
      <x:c r="F10" s="67" t="n">
        <x:v>25</x:v>
      </x:c>
      <x:c r="G10" s="67" t="n">
        <x:v>25</x:v>
      </x:c>
      <x:c r="H10" s="69" t="n">
        <x:v>141</x:v>
      </x:c>
      <x:c r="I10" s="69" t="n">
        <x:v>51</x:v>
      </x:c>
      <x:c r="J10" s="69" t="n">
        <x:v>15</x:v>
      </x:c>
      <x:c r="K10" s="69" t="n">
        <x:v>20</x:v>
      </x:c>
      <x:c r="L10" s="69" t="n">
        <x:v>48</x:v>
      </x:c>
      <x:c r="M10" s="71" t="n">
        <x:f>B10-C10</x:f>
        <x:v>2</x:v>
      </x:c>
      <x:c r="N10" s="73" t="n">
        <x:f>IFERROR(D10/B10,0)</x:f>
        <x:v>0.37623762376237624</x:v>
      </x:c>
      <x:c r="O10" s="71" t="n">
        <x:f>D10-F10</x:f>
        <x:v>13</x:v>
      </x:c>
      <x:c r="P10" s="71" t="n">
        <x:f>E10-G10</x:f>
        <x:v>12</x:v>
      </x:c>
      <x:c r="Q10" s="71" t="n">
        <x:f>O10-P10</x:f>
        <x:v>1</x:v>
      </x:c>
      <x:c r="R10" s="73" t="n">
        <x:f>IFERROR(J10/I10,0)</x:f>
        <x:v>0.29411764705882354</x:v>
      </x:c>
      <x:c r="S10" s="75" t="n">
        <x:f>IFERROR(B10/K10,0)</x:f>
        <x:v>5.05</x:v>
      </x:c>
    </x:row>
    <x:row r="11">
      <x:c r="A11" s="62" t="str">
        <x:v>Jun 2026</x:v>
      </x:c>
      <x:c r="B11" s="67" t="n">
        <x:v>105</x:v>
      </x:c>
      <x:c r="C11" s="67" t="n">
        <x:v>103</x:v>
      </x:c>
      <x:c r="D11" s="67" t="n">
        <x:v>40</x:v>
      </x:c>
      <x:c r="E11" s="67" t="n">
        <x:v>39</x:v>
      </x:c>
      <x:c r="F11" s="67" t="n">
        <x:v>26</x:v>
      </x:c>
      <x:c r="G11" s="67" t="n">
        <x:v>26</x:v>
      </x:c>
      <x:c r="H11" s="69" t="n">
        <x:v>148</x:v>
      </x:c>
      <x:c r="I11" s="69" t="n">
        <x:v>53</x:v>
      </x:c>
      <x:c r="J11" s="69" t="n">
        <x:v>16</x:v>
      </x:c>
      <x:c r="K11" s="69" t="n">
        <x:v>20</x:v>
      </x:c>
      <x:c r="L11" s="69" t="n">
        <x:v>46</x:v>
      </x:c>
      <x:c r="M11" s="71" t="n">
        <x:f>B11-C11</x:f>
        <x:v>2</x:v>
      </x:c>
      <x:c r="N11" s="73" t="n">
        <x:f>IFERROR(D11/B11,0)</x:f>
        <x:v>0.38095238095238093</x:v>
      </x:c>
      <x:c r="O11" s="71" t="n">
        <x:f>D11-F11</x:f>
        <x:v>14</x:v>
      </x:c>
      <x:c r="P11" s="71" t="n">
        <x:f>E11-G11</x:f>
        <x:v>13</x:v>
      </x:c>
      <x:c r="Q11" s="71" t="n">
        <x:f>O11-P11</x:f>
        <x:v>1</x:v>
      </x:c>
      <x:c r="R11" s="73" t="n">
        <x:f>IFERROR(J11/I11,0)</x:f>
        <x:v>0.3018867924528302</x:v>
      </x:c>
      <x:c r="S11" s="75" t="n">
        <x:f>IFERROR(B11/K11,0)</x:f>
        <x:v>5.25</x:v>
      </x:c>
    </x:row>
    <x:row r="12">
      <x:c r="A12" s="62" t="str">
        <x:v>Jul 2026</x:v>
      </x:c>
      <x:c r="B12" s="67" t="n">
        <x:v>109</x:v>
      </x:c>
      <x:c r="C12" s="67" t="n">
        <x:v>107</x:v>
      </x:c>
      <x:c r="D12" s="67" t="n">
        <x:v>41</x:v>
      </x:c>
      <x:c r="E12" s="67" t="n">
        <x:v>40</x:v>
      </x:c>
      <x:c r="F12" s="67" t="n">
        <x:v>27</x:v>
      </x:c>
      <x:c r="G12" s="67" t="n">
        <x:v>27</x:v>
      </x:c>
      <x:c r="H12" s="69" t="n">
        <x:v>152</x:v>
      </x:c>
      <x:c r="I12" s="69" t="n">
        <x:v>55</x:v>
      </x:c>
      <x:c r="J12" s="69" t="n">
        <x:v>17</x:v>
      </x:c>
      <x:c r="K12" s="69" t="n">
        <x:v>21</x:v>
      </x:c>
      <x:c r="L12" s="69" t="n">
        <x:v>45</x:v>
      </x:c>
      <x:c r="M12" s="71" t="n">
        <x:f>B12-C12</x:f>
        <x:v>2</x:v>
      </x:c>
      <x:c r="N12" s="73" t="n">
        <x:f>IFERROR(D12/B12,0)</x:f>
        <x:v>0.3761467889908257</x:v>
      </x:c>
      <x:c r="O12" s="71" t="n">
        <x:f>D12-F12</x:f>
        <x:v>14</x:v>
      </x:c>
      <x:c r="P12" s="71" t="n">
        <x:f>E12-G12</x:f>
        <x:v>13</x:v>
      </x:c>
      <x:c r="Q12" s="71" t="n">
        <x:f>O12-P12</x:f>
        <x:v>1</x:v>
      </x:c>
      <x:c r="R12" s="73" t="n">
        <x:f>IFERROR(J12/I12,0)</x:f>
        <x:v>0.3090909090909091</x:v>
      </x:c>
      <x:c r="S12" s="75" t="n">
        <x:f>IFERROR(B12/K12,0)</x:f>
        <x:v>5.190476190476191</x:v>
      </x:c>
    </x:row>
    <x:row r="13">
      <x:c r="A13" s="62" t="str">
        <x:v>Aug 2026</x:v>
      </x:c>
      <x:c r="B13" s="67" t="n">
        <x:v>114</x:v>
      </x:c>
      <x:c r="C13" s="67" t="n">
        <x:v>111</x:v>
      </x:c>
      <x:c r="D13" s="67" t="n">
        <x:v>43</x:v>
      </x:c>
      <x:c r="E13" s="67" t="n">
        <x:v>42</x:v>
      </x:c>
      <x:c r="F13" s="67" t="n">
        <x:v>28</x:v>
      </x:c>
      <x:c r="G13" s="67" t="n">
        <x:v>28</x:v>
      </x:c>
      <x:c r="H13" s="69" t="n">
        <x:v>159</x:v>
      </x:c>
      <x:c r="I13" s="69" t="n">
        <x:v>58</x:v>
      </x:c>
      <x:c r="J13" s="69" t="n">
        <x:v>18</x:v>
      </x:c>
      <x:c r="K13" s="69" t="n">
        <x:v>21</x:v>
      </x:c>
      <x:c r="L13" s="69" t="n">
        <x:v>43</x:v>
      </x:c>
      <x:c r="M13" s="71" t="n">
        <x:f>B13-C13</x:f>
        <x:v>3</x:v>
      </x:c>
      <x:c r="N13" s="73" t="n">
        <x:f>IFERROR(D13/B13,0)</x:f>
        <x:v>0.37719298245614036</x:v>
      </x:c>
      <x:c r="O13" s="71" t="n">
        <x:f>D13-F13</x:f>
        <x:v>15</x:v>
      </x:c>
      <x:c r="P13" s="71" t="n">
        <x:f>E13-G13</x:f>
        <x:v>14</x:v>
      </x:c>
      <x:c r="Q13" s="71" t="n">
        <x:f>O13-P13</x:f>
        <x:v>1</x:v>
      </x:c>
      <x:c r="R13" s="73" t="n">
        <x:f>IFERROR(J13/I13,0)</x:f>
        <x:v>0.3103448275862069</x:v>
      </x:c>
      <x:c r="S13" s="75" t="n">
        <x:f>IFERROR(B13/K13,0)</x:f>
        <x:v>5.428571428571429</x:v>
      </x:c>
    </x:row>
    <x:row r="14">
      <x:c r="A14" s="62" t="str">
        <x:v>Sep 2026</x:v>
      </x:c>
      <x:c r="B14" s="67" t="n">
        <x:v>118</x:v>
      </x:c>
      <x:c r="C14" s="67" t="n">
        <x:v>116</x:v>
      </x:c>
      <x:c r="D14" s="67" t="n">
        <x:v>45</x:v>
      </x:c>
      <x:c r="E14" s="67" t="n">
        <x:v>44</x:v>
      </x:c>
      <x:c r="F14" s="67" t="n">
        <x:v>28</x:v>
      </x:c>
      <x:c r="G14" s="67" t="n">
        <x:v>29</x:v>
      </x:c>
      <x:c r="H14" s="69" t="n">
        <x:v>164</x:v>
      </x:c>
      <x:c r="I14" s="69" t="n">
        <x:v>60</x:v>
      </x:c>
      <x:c r="J14" s="69" t="n">
        <x:v>18</x:v>
      </x:c>
      <x:c r="K14" s="69" t="n">
        <x:v>22</x:v>
      </x:c>
      <x:c r="L14" s="69" t="n">
        <x:v>42</x:v>
      </x:c>
      <x:c r="M14" s="71" t="n">
        <x:f>B14-C14</x:f>
        <x:v>2</x:v>
      </x:c>
      <x:c r="N14" s="73" t="n">
        <x:f>IFERROR(D14/B14,0)</x:f>
        <x:v>0.3813559322033898</x:v>
      </x:c>
      <x:c r="O14" s="71" t="n">
        <x:f>D14-F14</x:f>
        <x:v>17</x:v>
      </x:c>
      <x:c r="P14" s="71" t="n">
        <x:f>E14-G14</x:f>
        <x:v>15</x:v>
      </x:c>
      <x:c r="Q14" s="71" t="n">
        <x:f>O14-P14</x:f>
        <x:v>2</x:v>
      </x:c>
      <x:c r="R14" s="73" t="n">
        <x:f>IFERROR(J14/I14,0)</x:f>
        <x:v>0.3</x:v>
      </x:c>
      <x:c r="S14" s="75" t="n">
        <x:f>IFERROR(B14/K14,0)</x:f>
        <x:v>5.363636363636363</x:v>
      </x:c>
    </x:row>
    <x:row r="15">
      <x:c r="A15" s="62" t="str">
        <x:v>Oct 2026</x:v>
      </x:c>
      <x:c r="B15" s="67" t="n">
        <x:v>123</x:v>
      </x:c>
      <x:c r="C15" s="67" t="n">
        <x:v>120</x:v>
      </x:c>
      <x:c r="D15" s="67" t="n">
        <x:v>47</x:v>
      </x:c>
      <x:c r="E15" s="67" t="n">
        <x:v>46</x:v>
      </x:c>
      <x:c r="F15" s="67" t="n">
        <x:v>29</x:v>
      </x:c>
      <x:c r="G15" s="67" t="n">
        <x:v>29</x:v>
      </x:c>
      <x:c r="H15" s="69" t="n">
        <x:v>171</x:v>
      </x:c>
      <x:c r="I15" s="69" t="n">
        <x:v>62</x:v>
      </x:c>
      <x:c r="J15" s="69" t="n">
        <x:v>19</x:v>
      </x:c>
      <x:c r="K15" s="69" t="n">
        <x:v>22</x:v>
      </x:c>
      <x:c r="L15" s="69" t="n">
        <x:v>41</x:v>
      </x:c>
      <x:c r="M15" s="71" t="n">
        <x:f>B15-C15</x:f>
        <x:v>3</x:v>
      </x:c>
      <x:c r="N15" s="73" t="n">
        <x:f>IFERROR(D15/B15,0)</x:f>
        <x:v>0.3821138211382114</x:v>
      </x:c>
      <x:c r="O15" s="71" t="n">
        <x:f>D15-F15</x:f>
        <x:v>18</x:v>
      </x:c>
      <x:c r="P15" s="71" t="n">
        <x:f>E15-G15</x:f>
        <x:v>17</x:v>
      </x:c>
      <x:c r="Q15" s="71" t="n">
        <x:f>O15-P15</x:f>
        <x:v>1</x:v>
      </x:c>
      <x:c r="R15" s="73" t="n">
        <x:f>IFERROR(J15/I15,0)</x:f>
        <x:v>0.3064516129032258</x:v>
      </x:c>
      <x:c r="S15" s="75" t="n">
        <x:f>IFERROR(B15/K15,0)</x:f>
        <x:v>5.590909090909091</x:v>
      </x:c>
    </x:row>
    <x:row r="16">
      <x:c r="A16" s="62" t="str">
        <x:v>Nov 2026</x:v>
      </x:c>
      <x:c r="B16" s="67" t="n">
        <x:v>128</x:v>
      </x:c>
      <x:c r="C16" s="67" t="n">
        <x:v>125</x:v>
      </x:c>
      <x:c r="D16" s="67" t="n">
        <x:v>49</x:v>
      </x:c>
      <x:c r="E16" s="67" t="n">
        <x:v>48</x:v>
      </x:c>
      <x:c r="F16" s="67" t="n">
        <x:v>30</x:v>
      </x:c>
      <x:c r="G16" s="67" t="n">
        <x:v>30</x:v>
      </x:c>
      <x:c r="H16" s="69" t="n">
        <x:v>178</x:v>
      </x:c>
      <x:c r="I16" s="69" t="n">
        <x:v>65</x:v>
      </x:c>
      <x:c r="J16" s="69" t="n">
        <x:v>20</x:v>
      </x:c>
      <x:c r="K16" s="69" t="n">
        <x:v>23</x:v>
      </x:c>
      <x:c r="L16" s="69" t="n">
        <x:v>40</x:v>
      </x:c>
      <x:c r="M16" s="71" t="n">
        <x:f>B16-C16</x:f>
        <x:v>3</x:v>
      </x:c>
      <x:c r="N16" s="73" t="n">
        <x:f>IFERROR(D16/B16,0)</x:f>
        <x:v>0.3828125</x:v>
      </x:c>
      <x:c r="O16" s="71" t="n">
        <x:f>D16-F16</x:f>
        <x:v>19</x:v>
      </x:c>
      <x:c r="P16" s="71" t="n">
        <x:f>E16-G16</x:f>
        <x:v>18</x:v>
      </x:c>
      <x:c r="Q16" s="71" t="n">
        <x:f>O16-P16</x:f>
        <x:v>1</x:v>
      </x:c>
      <x:c r="R16" s="73" t="n">
        <x:f>IFERROR(J16/I16,0)</x:f>
        <x:v>0.3076923076923077</x:v>
      </x:c>
      <x:c r="S16" s="75" t="n">
        <x:f>IFERROR(B16/K16,0)</x:f>
        <x:v>5.565217391304348</x:v>
      </x:c>
    </x:row>
    <x:row r="17">
      <x:c r="A17" s="63" t="str">
        <x:v>Dec 2026</x:v>
      </x:c>
      <x:c r="B17" s="68" t="n">
        <x:v>134</x:v>
      </x:c>
      <x:c r="C17" s="68" t="n">
        <x:v>131</x:v>
      </x:c>
      <x:c r="D17" s="68" t="n">
        <x:v>52</x:v>
      </x:c>
      <x:c r="E17" s="68" t="n">
        <x:v>50</x:v>
      </x:c>
      <x:c r="F17" s="68" t="n">
        <x:v>31</x:v>
      </x:c>
      <x:c r="G17" s="68" t="n">
        <x:v>31</x:v>
      </x:c>
      <x:c r="H17" s="70" t="n">
        <x:v>185</x:v>
      </x:c>
      <x:c r="I17" s="70" t="n">
        <x:v>68</x:v>
      </x:c>
      <x:c r="J17" s="70" t="n">
        <x:v>21</x:v>
      </x:c>
      <x:c r="K17" s="70" t="n">
        <x:v>23</x:v>
      </x:c>
      <x:c r="L17" s="70" t="n">
        <x:v>39</x:v>
      </x:c>
      <x:c r="M17" s="72" t="n">
        <x:f>B17-C17</x:f>
        <x:v>3</x:v>
      </x:c>
      <x:c r="N17" s="74" t="n">
        <x:f>IFERROR(D17/B17,0)</x:f>
        <x:v>0.3880597014925373</x:v>
      </x:c>
      <x:c r="O17" s="72" t="n">
        <x:f>D17-F17</x:f>
        <x:v>21</x:v>
      </x:c>
      <x:c r="P17" s="72" t="n">
        <x:f>E17-G17</x:f>
        <x:v>19</x:v>
      </x:c>
      <x:c r="Q17" s="72" t="n">
        <x:f>O17-P17</x:f>
        <x:v>2</x:v>
      </x:c>
      <x:c r="R17" s="74" t="n">
        <x:f>IFERROR(J17/I17,0)</x:f>
        <x:v>0.3088235294117647</x:v>
      </x:c>
      <x:c r="S17" s="76" t="n">
        <x:f>IFERROR(B17/K17,0)</x:f>
        <x:v>5.826086956521739</x:v>
      </x:c>
    </x:row>
  </x:sheetData>
  <x:mergeCells>
    <x:mergeCell ref="A1:S1"/>
    <x:mergeCell ref="A2:S2"/>
    <x:mergeCell ref="A4:S4"/>
  </x:mergeCells>
  <x:conditionalFormatting sqref="M6:M17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conditionalFormatting sqref="Q6:Q17">
    <x:cfRule type="cellIs" dxfId="2" priority="3" operator="lessThan">
      <x:formula>0</x:formula>
    </x:cfRule>
    <x:cfRule type="cellIs" dxfId="3" priority="4" operator="greaterThanOrEqual">
      <x:formula>0</x:formula>
    </x:cfRule>
  </x:conditionalFormatting>
  <x:dataValidations count="1">
    <x:dataValidation type="list" sqref="A6:A17">
      <x:formula1>"Jan 2026,Feb 2026,Mar 2026,Apr 2026,May 2026,Jun 2026,Jul 2026,Aug 2026,Sep 2026,Oct 2026,Nov 2026,Dec 2026"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bd1a8fe8eb4df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3" hidden="0" customWidth="1"/>
    <x:col min="3" max="3" width="13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20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7" customHeight="1">
      <x:c r="A1" s="3" t="str">
        <x:v>Management Dashboard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7" customHeight="1">
      <x:c r="A2" s="5" t="str">
        <x:v>Monthly performance overview | Financial values in ₹ lakh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78" t="str">
        <x:v>Reporting month</x:v>
      </x:c>
      <x:c r="B3" s="85" t="str">
        <x:v>Dec 2026</x:v>
      </x:c>
      <x:c r="C3" s="86"/>
      <x:c r="D3" s="87"/>
      <x:c r="E3" s="89" t="str">
        <x:v>Change the reporting month using the dropdown. All cards and the operating snapshot will update.</x:v>
      </x:c>
      <x:c r="F3" s="89"/>
      <x:c r="G3" s="89"/>
      <x:c r="H3" s="89"/>
      <x:c r="I3" s="89"/>
      <x:c r="J3" s="89"/>
      <x:c r="K3" s="89"/>
      <x:c r="L3" s="89"/>
    </x:row>
    <x:row r="5" ht="24" customHeight="1">
      <x:c r="A5" s="97" t="str">
        <x:v>Revenue (₹ lakh)</x:v>
      </x:c>
      <x:c r="B5" s="98"/>
      <x:c r="C5" s="99"/>
      <x:c r="D5" s="97" t="str">
        <x:v>Revenue variance (%)</x:v>
      </x:c>
      <x:c r="E5" s="98"/>
      <x:c r="F5" s="99"/>
      <x:c r="G5" s="97" t="str">
        <x:v>EBITDA (₹ lakh)</x:v>
      </x:c>
      <x:c r="H5" s="98"/>
      <x:c r="I5" s="99"/>
      <x:c r="J5" s="97" t="str">
        <x:v>EBITDA margin (%)</x:v>
      </x:c>
      <x:c r="K5" s="98"/>
      <x:c r="L5" s="99"/>
    </x:row>
    <x:row r="6" ht="26" customHeight="1">
      <x:c r="A6" s="118" t="n">
        <x:f>INDEX('Monthly Input'!$B$6:$B$17,MATCH($B$3,'Monthly Input'!$A$6:$A$17,0))</x:f>
        <x:v>134</x:v>
      </x:c>
      <x:c r="B6" s="119"/>
      <x:c r="C6" s="120"/>
      <x:c r="D6" s="136" t="n">
        <x:f>IFERROR(INDEX('Monthly Input'!$B$6:$B$17,MATCH($B$3,'Monthly Input'!$A$6:$A$17,0))/INDEX('Monthly Input'!$C$6:$C$17,MATCH($B$3,'Monthly Input'!$A$6:$A$17,0))-1,0)</x:f>
        <x:v>0.022900763358778553</x:v>
      </x:c>
      <x:c r="E6" s="137"/>
      <x:c r="F6" s="138"/>
      <x:c r="G6" s="118" t="n">
        <x:f>INDEX('Monthly Input'!$O$6:$O$17,MATCH($B$3,'Monthly Input'!$A$6:$A$17,0))</x:f>
        <x:v>21</x:v>
      </x:c>
      <x:c r="H6" s="119"/>
      <x:c r="I6" s="120"/>
      <x:c r="J6" s="136" t="n">
        <x:f>IFERROR(INDEX('Monthly Input'!$O$6:$O$17,MATCH($B$3,'Monthly Input'!$A$6:$A$17,0))/INDEX('Monthly Input'!$B$6:$B$17,MATCH($B$3,'Monthly Input'!$A$6:$A$17,0)),0)</x:f>
        <x:v>0.15671641791044777</x:v>
      </x:c>
      <x:c r="K6" s="137"/>
      <x:c r="L6" s="138"/>
    </x:row>
    <x:row r="7" ht="26" customHeight="1">
      <x:c r="A7" s="118"/>
      <x:c r="B7" s="119"/>
      <x:c r="C7" s="120"/>
      <x:c r="D7" s="136"/>
      <x:c r="E7" s="137"/>
      <x:c r="F7" s="138"/>
      <x:c r="G7" s="118"/>
      <x:c r="H7" s="119"/>
      <x:c r="I7" s="120"/>
      <x:c r="J7" s="136"/>
      <x:c r="K7" s="137"/>
      <x:c r="L7" s="138"/>
    </x:row>
    <x:row r="8" ht="26" customHeight="1">
      <x:c r="A8" s="121"/>
      <x:c r="B8" s="122"/>
      <x:c r="C8" s="123"/>
      <x:c r="D8" s="139"/>
      <x:c r="E8" s="140"/>
      <x:c r="F8" s="141"/>
      <x:c r="G8" s="121"/>
      <x:c r="H8" s="122"/>
      <x:c r="I8" s="123"/>
      <x:c r="J8" s="139"/>
      <x:c r="K8" s="140"/>
      <x:c r="L8" s="141"/>
    </x:row>
    <x:row r="9" ht="24" customHeight="1"/>
    <x:row r="10" ht="24" customHeight="1">
      <x:c r="A10" s="97" t="str">
        <x:v>Gross profit margin (%)</x:v>
      </x:c>
      <x:c r="B10" s="98"/>
      <x:c r="C10" s="99"/>
      <x:c r="D10" s="97" t="str">
        <x:v>Sales win rate (%)</x:v>
      </x:c>
      <x:c r="E10" s="98"/>
      <x:c r="F10" s="99"/>
      <x:c r="G10" s="97" t="str">
        <x:v>Headcount (FTE)</x:v>
      </x:c>
      <x:c r="H10" s="98"/>
      <x:c r="I10" s="99"/>
      <x:c r="J10" s="97" t="str">
        <x:v>AR days</x:v>
      </x:c>
      <x:c r="K10" s="98"/>
      <x:c r="L10" s="99"/>
    </x:row>
    <x:row r="11" ht="26" customHeight="1">
      <x:c r="A11" s="136" t="n">
        <x:f>INDEX('Monthly Input'!$N$6:$N$17,MATCH($B$3,'Monthly Input'!$A$6:$A$17,0))</x:f>
        <x:v>0.3880597014925373</x:v>
      </x:c>
      <x:c r="B11" s="137"/>
      <x:c r="C11" s="138"/>
      <x:c r="D11" s="136" t="n">
        <x:f>INDEX('Monthly Input'!$R$6:$R$17,MATCH($B$3,'Monthly Input'!$A$6:$A$17,0))</x:f>
        <x:v>0.3088235294117647</x:v>
      </x:c>
      <x:c r="E11" s="137"/>
      <x:c r="F11" s="138"/>
      <x:c r="G11" s="154" t="n">
        <x:f>INDEX('Monthly Input'!$K$6:$K$17,MATCH($B$3,'Monthly Input'!$A$6:$A$17,0))</x:f>
        <x:v>23</x:v>
      </x:c>
      <x:c r="H11" s="155"/>
      <x:c r="I11" s="156"/>
      <x:c r="J11" s="154" t="n">
        <x:f>INDEX('Monthly Input'!$L$6:$L$17,MATCH($B$3,'Monthly Input'!$A$6:$A$17,0))</x:f>
        <x:v>39</x:v>
      </x:c>
      <x:c r="K11" s="155"/>
      <x:c r="L11" s="156"/>
    </x:row>
    <x:row r="12" ht="26" customHeight="1">
      <x:c r="A12" s="136"/>
      <x:c r="B12" s="137"/>
      <x:c r="C12" s="138"/>
      <x:c r="D12" s="136"/>
      <x:c r="E12" s="137"/>
      <x:c r="F12" s="138"/>
      <x:c r="G12" s="154"/>
      <x:c r="H12" s="155"/>
      <x:c r="I12" s="156"/>
      <x:c r="J12" s="154"/>
      <x:c r="K12" s="155"/>
      <x:c r="L12" s="156"/>
    </x:row>
    <x:row r="13" ht="26" customHeight="1">
      <x:c r="A13" s="139"/>
      <x:c r="B13" s="140"/>
      <x:c r="C13" s="141"/>
      <x:c r="D13" s="139"/>
      <x:c r="E13" s="140"/>
      <x:c r="F13" s="141"/>
      <x:c r="G13" s="157"/>
      <x:c r="H13" s="158"/>
      <x:c r="I13" s="159"/>
      <x:c r="J13" s="157"/>
      <x:c r="K13" s="158"/>
      <x:c r="L13" s="159"/>
    </x:row>
    <x:row r="15">
      <x:c r="A15" s="8" t="str">
        <x:v>MONTHLY TREND AND OPERATING SNAPSHOT</x:v>
      </x:c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</x:row>
    <x:row r="17">
      <x:c r="A17" s="163" t="str">
        <x:v>Month</x:v>
      </x:c>
      <x:c r="B17" s="163" t="str">
        <x:v>Revenue</x:v>
      </x:c>
      <x:c r="C17" s="163" t="str">
        <x:v>Budget</x:v>
      </x:c>
      <x:c r="H17" s="163" t="str">
        <x:v>Operating metric</x:v>
      </x:c>
      <x:c r="I17" s="163" t="str">
        <x:v>Selected month</x:v>
      </x:c>
    </x:row>
    <x:row r="18">
      <x:c r="A18" s="160" t="str">
        <x:v>Jan 2026</x:v>
      </x:c>
      <x:c r="B18" s="164" t="n">
        <x:f>'Monthly Input'!B6</x:f>
        <x:v>86</x:v>
      </x:c>
      <x:c r="C18" s="164" t="n">
        <x:f>'Monthly Input'!C6</x:f>
        <x:v>84</x:v>
      </x:c>
      <x:c r="H18" s="160" t="str">
        <x:v>Leads</x:v>
      </x:c>
      <x:c r="I18" s="160" t="n">
        <x:f>INDEX('Monthly Input'!$H$6:$H$17,MATCH($B$3,'Monthly Input'!$A$6:$A$17,0))</x:f>
        <x:v>185</x:v>
      </x:c>
    </x:row>
    <x:row r="19">
      <x:c r="A19" s="160" t="str">
        <x:v>Feb 2026</x:v>
      </x:c>
      <x:c r="B19" s="164" t="n">
        <x:f>'Monthly Input'!B7</x:f>
        <x:v>90</x:v>
      </x:c>
      <x:c r="C19" s="164" t="n">
        <x:f>'Monthly Input'!C7</x:f>
        <x:v>88</x:v>
      </x:c>
      <x:c r="H19" s="160" t="str">
        <x:v>Opportunities</x:v>
      </x:c>
      <x:c r="I19" s="160" t="n">
        <x:f>INDEX('Monthly Input'!$I$6:$I$17,MATCH($B$3,'Monthly Input'!$A$6:$A$17,0))</x:f>
        <x:v>68</x:v>
      </x:c>
    </x:row>
    <x:row r="20">
      <x:c r="A20" s="160" t="str">
        <x:v>Mar 2026</x:v>
      </x:c>
      <x:c r="B20" s="164" t="n">
        <x:f>'Monthly Input'!B8</x:f>
        <x:v>94</x:v>
      </x:c>
      <x:c r="C20" s="164" t="n">
        <x:f>'Monthly Input'!C8</x:f>
        <x:v>92</x:v>
      </x:c>
      <x:c r="H20" s="161" t="str">
        <x:v>Won deals</x:v>
      </x:c>
      <x:c r="I20" s="161" t="n">
        <x:f>INDEX('Monthly Input'!$J$6:$J$17,MATCH($B$3,'Monthly Input'!$A$6:$A$17,0))</x:f>
        <x:v>21</x:v>
      </x:c>
    </x:row>
    <x:row r="21">
      <x:c r="A21" s="160" t="str">
        <x:v>Apr 2026</x:v>
      </x:c>
      <x:c r="B21" s="164" t="n">
        <x:f>'Monthly Input'!B9</x:f>
        <x:v>91</x:v>
      </x:c>
      <x:c r="C21" s="164" t="n">
        <x:f>'Monthly Input'!C9</x:f>
        <x:v>96</x:v>
      </x:c>
    </x:row>
    <x:row r="22">
      <x:c r="A22" s="160" t="str">
        <x:v>May 2026</x:v>
      </x:c>
      <x:c r="B22" s="164" t="n">
        <x:f>'Monthly Input'!B10</x:f>
        <x:v>101</x:v>
      </x:c>
      <x:c r="C22" s="164" t="n">
        <x:f>'Monthly Input'!C10</x:f>
        <x:v>99</x:v>
      </x:c>
    </x:row>
    <x:row r="23">
      <x:c r="A23" s="160" t="str">
        <x:v>Jun 2026</x:v>
      </x:c>
      <x:c r="B23" s="164" t="n">
        <x:f>'Monthly Input'!B11</x:f>
        <x:v>105</x:v>
      </x:c>
      <x:c r="C23" s="164" t="n">
        <x:f>'Monthly Input'!C11</x:f>
        <x:v>103</x:v>
      </x:c>
    </x:row>
    <x:row r="24">
      <x:c r="A24" s="160" t="str">
        <x:v>Jul 2026</x:v>
      </x:c>
      <x:c r="B24" s="164" t="n">
        <x:f>'Monthly Input'!B12</x:f>
        <x:v>109</x:v>
      </x:c>
      <x:c r="C24" s="164" t="n">
        <x:f>'Monthly Input'!C12</x:f>
        <x:v>107</x:v>
      </x:c>
    </x:row>
    <x:row r="25">
      <x:c r="A25" s="160" t="str">
        <x:v>Aug 2026</x:v>
      </x:c>
      <x:c r="B25" s="164" t="n">
        <x:f>'Monthly Input'!B13</x:f>
        <x:v>114</x:v>
      </x:c>
      <x:c r="C25" s="164" t="n">
        <x:f>'Monthly Input'!C13</x:f>
        <x:v>111</x:v>
      </x:c>
    </x:row>
    <x:row r="26">
      <x:c r="A26" s="160" t="str">
        <x:v>Sep 2026</x:v>
      </x:c>
      <x:c r="B26" s="164" t="n">
        <x:f>'Monthly Input'!B14</x:f>
        <x:v>118</x:v>
      </x:c>
      <x:c r="C26" s="164" t="n">
        <x:f>'Monthly Input'!C14</x:f>
        <x:v>116</x:v>
      </x:c>
    </x:row>
    <x:row r="27">
      <x:c r="A27" s="160" t="str">
        <x:v>Oct 2026</x:v>
      </x:c>
      <x:c r="B27" s="164" t="n">
        <x:f>'Monthly Input'!B15</x:f>
        <x:v>123</x:v>
      </x:c>
      <x:c r="C27" s="164" t="n">
        <x:f>'Monthly Input'!C15</x:f>
        <x:v>120</x:v>
      </x:c>
    </x:row>
    <x:row r="28">
      <x:c r="A28" s="160" t="str">
        <x:v>Nov 2026</x:v>
      </x:c>
      <x:c r="B28" s="164" t="n">
        <x:f>'Monthly Input'!B16</x:f>
        <x:v>128</x:v>
      </x:c>
      <x:c r="C28" s="164" t="n">
        <x:f>'Monthly Input'!C16</x:f>
        <x:v>125</x:v>
      </x:c>
    </x:row>
    <x:row r="29">
      <x:c r="A29" s="161" t="str">
        <x:v>Dec 2026</x:v>
      </x:c>
      <x:c r="B29" s="165" t="n">
        <x:f>'Monthly Input'!B17</x:f>
        <x:v>134</x:v>
      </x:c>
      <x:c r="C29" s="165" t="n">
        <x:f>'Monthly Input'!C17</x:f>
        <x:v>131</x:v>
      </x:c>
    </x:row>
    <x:row r="31">
      <x:c r="A31" s="8" t="str">
        <x:v>SELECTED MONTH VARIANCE SUMMARY</x:v>
      </x:c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</x:row>
    <x:row r="33">
      <x:c r="A33" s="57" t="str">
        <x:v>Metric</x:v>
      </x:c>
      <x:c r="B33" s="57" t="str">
        <x:v>Actual</x:v>
      </x:c>
      <x:c r="C33" s="57" t="str">
        <x:v>Budget</x:v>
      </x:c>
      <x:c r="D33" s="57" t="str">
        <x:v>Variance</x:v>
      </x:c>
      <x:c r="E33" s="57" t="str">
        <x:v>Variance %</x:v>
      </x:c>
      <x:c r="G33" s="189" t="str">
        <x:v>Management note
Use this space to explain the 2–4 most important drivers, decisions required and accountable actions for the selected month.</x:v>
      </x:c>
      <x:c r="H33" s="190"/>
      <x:c r="I33" s="190"/>
      <x:c r="J33" s="190"/>
      <x:c r="K33" s="190"/>
      <x:c r="L33" s="191"/>
    </x:row>
    <x:row r="34">
      <x:c r="A34" s="20" t="str">
        <x:v>Revenue</x:v>
      </x:c>
      <x:c r="B34" s="166" t="n">
        <x:f>INDEX('Monthly Input'!$B$6:$B$17,MATCH($B$3,'Monthly Input'!$A$6:$A$17,0))</x:f>
        <x:v>134</x:v>
      </x:c>
      <x:c r="C34" s="166" t="n">
        <x:f>INDEX('Monthly Input'!$C$6:$C$17,MATCH($B$3,'Monthly Input'!$A$6:$A$17,0))</x:f>
        <x:v>131</x:v>
      </x:c>
      <x:c r="D34" s="166" t="n">
        <x:f>B34-C34</x:f>
        <x:v>3</x:v>
      </x:c>
      <x:c r="E34" s="168" t="n">
        <x:f>IFERROR(D34/C34,0)</x:f>
        <x:v>0.022900763358778626</x:v>
      </x:c>
      <x:c r="G34" s="192"/>
      <x:c r="H34" s="193"/>
      <x:c r="I34" s="193"/>
      <x:c r="J34" s="193"/>
      <x:c r="K34" s="193"/>
      <x:c r="L34" s="194"/>
    </x:row>
    <x:row r="35">
      <x:c r="A35" s="20" t="str">
        <x:v>Gross profit</x:v>
      </x:c>
      <x:c r="B35" s="166" t="n">
        <x:f>INDEX('Monthly Input'!$D$6:$D$17,MATCH($B$3,'Monthly Input'!$A$6:$A$17,0))</x:f>
        <x:v>52</x:v>
      </x:c>
      <x:c r="C35" s="166" t="n">
        <x:f>INDEX('Monthly Input'!$E$6:$E$17,MATCH($B$3,'Monthly Input'!$A$6:$A$17,0))</x:f>
        <x:v>50</x:v>
      </x:c>
      <x:c r="D35" s="166" t="n">
        <x:f>B35-C35</x:f>
        <x:v>2</x:v>
      </x:c>
      <x:c r="E35" s="168" t="n">
        <x:f>IFERROR(D35/C35,0)</x:f>
        <x:v>0.04</x:v>
      </x:c>
      <x:c r="G35" s="192"/>
      <x:c r="H35" s="193"/>
      <x:c r="I35" s="193"/>
      <x:c r="J35" s="193"/>
      <x:c r="K35" s="193"/>
      <x:c r="L35" s="194"/>
    </x:row>
    <x:row r="36">
      <x:c r="A36" s="20" t="str">
        <x:v>Operating expense</x:v>
      </x:c>
      <x:c r="B36" s="166" t="n">
        <x:f>INDEX('Monthly Input'!$F$6:$F$17,MATCH($B$3,'Monthly Input'!$A$6:$A$17,0))</x:f>
        <x:v>31</x:v>
      </x:c>
      <x:c r="C36" s="166" t="n">
        <x:f>INDEX('Monthly Input'!$G$6:$G$17,MATCH($B$3,'Monthly Input'!$A$6:$A$17,0))</x:f>
        <x:v>31</x:v>
      </x:c>
      <x:c r="D36" s="166" t="n">
        <x:f>C36-B36</x:f>
        <x:v>0</x:v>
      </x:c>
      <x:c r="E36" s="168" t="n">
        <x:f>IFERROR(D36/C36,0)</x:f>
        <x:v>0</x:v>
      </x:c>
      <x:c r="G36" s="192"/>
      <x:c r="H36" s="193"/>
      <x:c r="I36" s="193"/>
      <x:c r="J36" s="193"/>
      <x:c r="K36" s="193"/>
      <x:c r="L36" s="194"/>
    </x:row>
    <x:row r="37">
      <x:c r="A37" s="21" t="str">
        <x:v>EBITDA</x:v>
      </x:c>
      <x:c r="B37" s="167" t="n">
        <x:f>INDEX('Monthly Input'!$O$6:$O$17,MATCH($B$3,'Monthly Input'!$A$6:$A$17,0))</x:f>
        <x:v>21</x:v>
      </x:c>
      <x:c r="C37" s="167" t="n">
        <x:f>INDEX('Monthly Input'!$P$6:$P$17,MATCH($B$3,'Monthly Input'!$A$6:$A$17,0))</x:f>
        <x:v>19</x:v>
      </x:c>
      <x:c r="D37" s="167" t="n">
        <x:f>B37-C37</x:f>
        <x:v>2</x:v>
      </x:c>
      <x:c r="E37" s="169" t="n">
        <x:f>IFERROR(D37/C37,0)</x:f>
        <x:v>0.10526315789473684</x:v>
      </x:c>
      <x:c r="G37" s="195"/>
      <x:c r="H37" s="196"/>
      <x:c r="I37" s="196"/>
      <x:c r="J37" s="196"/>
      <x:c r="K37" s="196"/>
      <x:c r="L37" s="197"/>
    </x:row>
  </x:sheetData>
  <x:mergeCells>
    <x:mergeCell ref="A1:L1"/>
    <x:mergeCell ref="A2:L2"/>
    <x:mergeCell ref="B3:D3"/>
    <x:mergeCell ref="E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0:C10"/>
    <x:mergeCell ref="A11:C13"/>
    <x:mergeCell ref="D10:F10"/>
    <x:mergeCell ref="D11:F13"/>
    <x:mergeCell ref="G10:I10"/>
    <x:mergeCell ref="G11:I13"/>
    <x:mergeCell ref="J10:L10"/>
    <x:mergeCell ref="J11:L13"/>
    <x:mergeCell ref="A15:L15"/>
    <x:mergeCell ref="A31:L31"/>
    <x:mergeCell ref="G33:L37"/>
  </x:mergeCells>
  <x:conditionalFormatting sqref="D6:F8">
    <x:cfRule type="cellIs" dxfId="4" priority="1" operator="lessThan">
      <x:formula>0</x:formula>
    </x:cfRule>
    <x:cfRule type="cellIs" dxfId="5" priority="2" operator="greaterThanOrEqual">
      <x:formula>0</x:formula>
    </x:cfRule>
  </x:conditionalFormatting>
  <x:conditionalFormatting sqref="D34:E37">
    <x:cfRule type="cellIs" dxfId="6" priority="3" operator="lessThan">
      <x:formula>0</x:formula>
    </x:cfRule>
    <x:cfRule type="cellIs" dxfId="7" priority="4" operator="greaterThanOrEqual">
      <x:formula>0</x:formula>
    </x:cfRule>
  </x:conditionalFormatting>
  <x:dataValidations count="1">
    <x:dataValidation type="list" sqref="B3">
      <x:formula1>"Jan 2026,Feb 2026,Mar 2026,Apr 2026,May 2026,Jun 2026,Jul 2026,Aug 2026,Sep 2026,Oct 2026,Nov 2026,Dec 2026"</x:formula1>
    </x:dataValidation>
  </x:dataValidations>
  <x:pageMargins left="0.7" right="0.7" top="0.75" bottom="0.75" header="0.3" footer="0.3"/>
  <x:drawing xmlns:r="http://schemas.openxmlformats.org/officeDocument/2006/relationships" r:id="R40edf95a10894bf5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4" hidden="0" customWidth="1"/>
    <x:col min="3" max="3" width="24" hidden="0" customWidth="1"/>
    <x:col min="4" max="4" width="38" hidden="0" customWidth="1"/>
  </x:cols>
  <x:sheetData>
    <x:row r="1" ht="27" customHeight="1">
      <x:c r="A1" s="3" t="str">
        <x:v>Checks &amp; Controls</x:v>
      </x:c>
      <x:c r="B1" s="1"/>
      <x:c r="C1" s="1"/>
      <x:c r="D1" s="1"/>
      <x:c r="E1" s="1"/>
      <x:c r="F1" s="1"/>
    </x:row>
    <x:row r="2" ht="27" customHeight="1">
      <x:c r="A2" s="5" t="str">
        <x:v>Review before sharing the MIS pack</x:v>
      </x:c>
      <x:c r="B2" s="1"/>
      <x:c r="C2" s="1"/>
      <x:c r="D2" s="1"/>
      <x:c r="E2" s="1"/>
      <x:c r="F2" s="1"/>
    </x:row>
    <x:row r="4">
      <x:c r="A4" s="199" t="str">
        <x:v>MODEL STATUS</x:v>
      </x:c>
      <x:c r="B4" s="200" t="str">
        <x:f>IF(COUNTIF(B7:B10,"REVIEW")=0,"PASS","REVIEW")</x:f>
        <x:v>PASS</x:v>
      </x:c>
    </x:row>
    <x:row r="6">
      <x:c r="A6" s="57" t="str">
        <x:v>Check</x:v>
      </x:c>
      <x:c r="B6" s="57" t="str">
        <x:v>Status</x:v>
      </x:c>
      <x:c r="C6" s="57" t="str">
        <x:v>Where to fix</x:v>
      </x:c>
      <x:c r="D6" s="57" t="str">
        <x:v>Notes</x:v>
      </x:c>
    </x:row>
    <x:row r="7" ht="34" customHeight="1">
      <x:c r="A7" s="24" t="str">
        <x:v>12 monthly periods present</x:v>
      </x:c>
      <x:c r="B7" s="24" t="str">
        <x:f>IF(COUNTA('Monthly Input'!A6:A17)=12,"PASS","REVIEW")</x:f>
        <x:v>PASS</x:v>
      </x:c>
      <x:c r="C7" s="24" t="str">
        <x:v>Monthly Input A6:A17</x:v>
      </x:c>
      <x:c r="D7" s="24" t="str">
        <x:v>One row is expected for each month.</x:v>
      </x:c>
    </x:row>
    <x:row r="8" ht="34" customHeight="1">
      <x:c r="A8" s="24" t="str">
        <x:v>All core numeric inputs present</x:v>
      </x:c>
      <x:c r="B8" s="24" t="str">
        <x:f>IF(COUNT('Monthly Input'!B6:L17)=132,"PASS","REVIEW")</x:f>
        <x:v>PASS</x:v>
      </x:c>
      <x:c r="C8" s="24" t="str">
        <x:v>Monthly Input B6:L17</x:v>
      </x:c>
      <x:c r="D8" s="24" t="str">
        <x:v>Replace blanks before management review.</x:v>
      </x:c>
    </x:row>
    <x:row r="9" ht="34" customHeight="1">
      <x:c r="A9" s="24" t="str">
        <x:v>Win rate does not exceed 100%</x:v>
      </x:c>
      <x:c r="B9" s="24" t="str">
        <x:f>IF(COUNTIF('Monthly Input'!R6:R17,"&gt;1")=0,"PASS","REVIEW")</x:f>
        <x:v>PASS</x:v>
      </x:c>
      <x:c r="C9" s="24" t="str">
        <x:v>Monthly Input I:J</x:v>
      </x:c>
      <x:c r="D9" s="24" t="str">
        <x:v>Won deals should not exceed opportunities.</x:v>
      </x:c>
    </x:row>
    <x:row r="10" ht="34" customHeight="1">
      <x:c r="A10" s="25" t="str">
        <x:v>Financial inputs are non-negative</x:v>
      </x:c>
      <x:c r="B10" s="25" t="str">
        <x:f>IF(COUNTIF('Monthly Input'!B6:G17,"&lt;0")=0,"PASS","REVIEW")</x:f>
        <x:v>PASS</x:v>
      </x:c>
      <x:c r="C10" s="25" t="str">
        <x:v>Monthly Input B:G</x:v>
      </x:c>
      <x:c r="D10" s="25" t="str">
        <x:v>Review signs if negative values are intentional.</x:v>
      </x:c>
    </x:row>
  </x:sheetData>
  <x:mergeCells>
    <x:mergeCell ref="A1:F1"/>
    <x:mergeCell ref="A2:F2"/>
  </x:mergeCells>
  <x:conditionalFormatting sqref="B4:B4">
    <x:cfRule type="containsText" dxfId="8" priority="1" operator="containsText" text="PASS"/>
    <x:cfRule type="containsText" dxfId="9" priority="2" operator="containsText" text="REVIEW"/>
  </x:conditionalFormatting>
  <x:conditionalFormatting sqref="B7:B10">
    <x:cfRule type="containsText" dxfId="10" priority="3" operator="containsText" text="PASS"/>
    <x:cfRule type="containsText" dxfId="11" priority="4" operator="containsText" text="REVIEW"/>
  </x:conditionalFormatting>
  <x:pageMargins left="0.7" right="0.7" top="0.75" bottom="0.75" header="0.3" footer="0.3"/>
</x:worksheet>
</file>